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6B9E4E8-56E8-4523-AAE1-96C7C92A945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 s="1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 s="1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N43" i="16" s="1"/>
  <c r="M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A20" i="9"/>
  <c r="AA19" i="9"/>
  <c r="AB19" i="9"/>
  <c r="AC19" i="9"/>
  <c r="L44" i="9"/>
  <c r="L43" i="9"/>
  <c r="M43" i="9"/>
  <c r="N43" i="9"/>
  <c r="L32" i="9"/>
  <c r="L31" i="9"/>
  <c r="N31" i="9" s="1"/>
  <c r="M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M31" i="7"/>
  <c r="N31" i="7"/>
  <c r="L20" i="7"/>
  <c r="L19" i="7"/>
  <c r="M19" i="7"/>
  <c r="N19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31" i="9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<sst xmlns="http://schemas.openxmlformats.org/spreadsheetml/2006/main" count="3300" uniqueCount="40">
  <si>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</si>
  <si>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</si>
  <si>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</si>
  <si>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</si>
  <si>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</si>
  <si>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</si>
  <si>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</si>
  <si>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</si>
  <si>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</si>
  <si>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</si>
  <si>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</si>
  <si>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</si>
  <si>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</si>
  <si>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</si>
  <si>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</si>
  <si>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</si>
  <si>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</si>
  <si>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</si>
  <si>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</si>
  <si>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</si>
  <si>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</si>
  <si>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</si>
  <si>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</si>
  <si>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</si>
  <si>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</si>
  <si>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</si>
  <si>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</si>
  <si>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</si>
  <si>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</si>
  <si>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</si>
  <si>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</si>
  <si>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</si>
  <si>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</si>
  <si>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</si>
  <si>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</si>
  <si>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</si>
  <si>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</si>
  <si>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</si>
  <si>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</si>
  <si>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2015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</si>
</sst>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24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13134710</v>
      </c>
      <c r="C15" s="2"/>
      <c r="D15" s="2">
        <v>2041400</v>
      </c>
      <c r="E15" s="2"/>
      <c r="F15" s="2">
        <v>3358200</v>
      </c>
      <c r="G15" s="2"/>
      <c r="H15" s="2">
        <v>17312861.999999996</v>
      </c>
      <c r="I15" s="2"/>
      <c r="J15" s="2"/>
      <c r="K15" s="2"/>
      <c r="L15" s="1">
        <f>B15+D15+F15+H15+J15</f>
        <v>35847172</v>
      </c>
      <c r="M15" s="13">
        <f>C15+E15+G15+I15+K15</f>
        <v>0</v>
      </c>
      <c r="N15" s="14">
        <f>L15+M15</f>
        <v>35847172</v>
      </c>
      <c r="P15" s="3" t="s">
        <v>12</v>
      </c>
      <c r="Q15" s="2">
        <v>3032</v>
      </c>
      <c r="R15" s="2">
        <v>0</v>
      </c>
      <c r="S15" s="2">
        <v>346</v>
      </c>
      <c r="T15" s="2">
        <v>0</v>
      </c>
      <c r="U15" s="2">
        <v>790</v>
      </c>
      <c r="V15" s="2">
        <v>0</v>
      </c>
      <c r="W15" s="2">
        <v>4938</v>
      </c>
      <c r="X15" s="2">
        <v>0</v>
      </c>
      <c r="Y15" s="2">
        <v>0</v>
      </c>
      <c r="Z15" s="2">
        <v>0</v>
      </c>
      <c r="AA15" s="1">
        <f>Q15+S15+U15+W15+Y15</f>
        <v>9106</v>
      </c>
      <c r="AB15" s="13">
        <f>R15+T15+V15+X15+Z15</f>
        <v>0</v>
      </c>
      <c r="AC15" s="14">
        <f>AA15+AB15</f>
        <v>9106</v>
      </c>
      <c r="AE15" s="3" t="s">
        <v>12</v>
      </c>
      <c r="AF15" s="2">
        <f>IFERROR(B15/Q15, "N.A.")</f>
        <v>4332.028364116095</v>
      </c>
      <c r="AG15" s="2" t="str">
        <f t="shared" ref="AG15:AP19" si="0">IFERROR(C15/R15, "N.A.")</f>
        <v>N.A.</v>
      </c>
      <c r="AH15" s="2">
        <f t="shared" si="0"/>
        <v>5900</v>
      </c>
      <c r="AI15" s="2" t="str">
        <f t="shared" si="0"/>
        <v>N.A.</v>
      </c>
      <c r="AJ15" s="2">
        <f t="shared" si="0"/>
        <v>4250.8860759493673</v>
      </c>
      <c r="AK15" s="2" t="str">
        <f t="shared" si="0"/>
        <v>N.A.</v>
      </c>
      <c r="AL15" s="2">
        <f t="shared" si="0"/>
        <v>3506.0473876063174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3936.654074236767</v>
      </c>
      <c r="AQ15" s="13" t="str">
        <f t="shared" ref="AQ15" si="1">IFERROR(M15/AB15, "N.A.")</f>
        <v>N.A.</v>
      </c>
      <c r="AR15" s="14">
        <f t="shared" ref="AR15" si="2">IFERROR(N15/AC15, "N.A.")</f>
        <v>3936.654074236767</v>
      </c>
    </row>
    <row r="16" spans="1:44" ht="15" customHeight="1" thickBot="1" x14ac:dyDescent="0.3">
      <c r="A16" s="3" t="s">
        <v>13</v>
      </c>
      <c r="B16" s="2">
        <v>7527193</v>
      </c>
      <c r="C16" s="2">
        <v>2218830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7527193</v>
      </c>
      <c r="M16" s="13">
        <f t="shared" ref="M16:M18" si="4">C16+E16+G16+I16+K16</f>
        <v>2218830</v>
      </c>
      <c r="N16" s="14">
        <f t="shared" ref="N16:N18" si="5">L16+M16</f>
        <v>9746023</v>
      </c>
      <c r="P16" s="3" t="s">
        <v>13</v>
      </c>
      <c r="Q16" s="2">
        <v>1944</v>
      </c>
      <c r="R16" s="2">
        <v>588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1944</v>
      </c>
      <c r="AB16" s="13">
        <f t="shared" ref="AB16:AB18" si="7">R16+T16+V16+X16+Z16</f>
        <v>588</v>
      </c>
      <c r="AC16" s="14">
        <f t="shared" ref="AC16:AC18" si="8">AA16+AB16</f>
        <v>2532</v>
      </c>
      <c r="AE16" s="3" t="s">
        <v>13</v>
      </c>
      <c r="AF16" s="2">
        <f t="shared" ref="AF16:AF19" si="9">IFERROR(B16/Q16, "N.A.")</f>
        <v>3872.0128600823045</v>
      </c>
      <c r="AG16" s="2">
        <f t="shared" si="0"/>
        <v>3773.5204081632655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3872.0128600823045</v>
      </c>
      <c r="AQ16" s="13">
        <f t="shared" ref="AQ16:AQ18" si="11">IFERROR(M16/AB16, "N.A.")</f>
        <v>3773.5204081632655</v>
      </c>
      <c r="AR16" s="14">
        <f t="shared" ref="AR16:AR18" si="12">IFERROR(N16/AC16, "N.A.")</f>
        <v>3849.1402053712482</v>
      </c>
    </row>
    <row r="17" spans="1:44" ht="15" customHeight="1" thickBot="1" x14ac:dyDescent="0.3">
      <c r="A17" s="3" t="s">
        <v>14</v>
      </c>
      <c r="B17" s="2">
        <v>20442519</v>
      </c>
      <c r="C17" s="2">
        <v>164788415.00000006</v>
      </c>
      <c r="D17" s="2">
        <v>12692419</v>
      </c>
      <c r="E17" s="2">
        <v>1996080</v>
      </c>
      <c r="F17" s="2"/>
      <c r="G17" s="2">
        <v>2231840</v>
      </c>
      <c r="H17" s="2"/>
      <c r="I17" s="2">
        <v>2995820.0000000005</v>
      </c>
      <c r="J17" s="2">
        <v>0</v>
      </c>
      <c r="K17" s="2"/>
      <c r="L17" s="1">
        <f t="shared" si="3"/>
        <v>33134938</v>
      </c>
      <c r="M17" s="13">
        <f t="shared" si="4"/>
        <v>172012155.00000006</v>
      </c>
      <c r="N17" s="14">
        <f t="shared" si="5"/>
        <v>205147093.00000006</v>
      </c>
      <c r="P17" s="3" t="s">
        <v>14</v>
      </c>
      <c r="Q17" s="2">
        <v>7250</v>
      </c>
      <c r="R17" s="2">
        <v>29197</v>
      </c>
      <c r="S17" s="2">
        <v>2659</v>
      </c>
      <c r="T17" s="2">
        <v>914</v>
      </c>
      <c r="U17" s="2">
        <v>0</v>
      </c>
      <c r="V17" s="2">
        <v>1026</v>
      </c>
      <c r="W17" s="2">
        <v>0</v>
      </c>
      <c r="X17" s="2">
        <v>1229</v>
      </c>
      <c r="Y17" s="2">
        <v>226</v>
      </c>
      <c r="Z17" s="2">
        <v>0</v>
      </c>
      <c r="AA17" s="1">
        <f t="shared" si="6"/>
        <v>10135</v>
      </c>
      <c r="AB17" s="13">
        <f t="shared" si="7"/>
        <v>32366</v>
      </c>
      <c r="AC17" s="14">
        <f t="shared" si="8"/>
        <v>42501</v>
      </c>
      <c r="AE17" s="3" t="s">
        <v>14</v>
      </c>
      <c r="AF17" s="2">
        <f t="shared" si="9"/>
        <v>2819.6577931034481</v>
      </c>
      <c r="AG17" s="2">
        <f t="shared" si="0"/>
        <v>5644.0187348015224</v>
      </c>
      <c r="AH17" s="2">
        <f t="shared" si="0"/>
        <v>4773.3805942083491</v>
      </c>
      <c r="AI17" s="2">
        <f t="shared" si="0"/>
        <v>2183.894967177243</v>
      </c>
      <c r="AJ17" s="2" t="str">
        <f t="shared" si="0"/>
        <v>N.A.</v>
      </c>
      <c r="AK17" s="2">
        <f t="shared" si="0"/>
        <v>2175.2826510721247</v>
      </c>
      <c r="AL17" s="2" t="str">
        <f t="shared" si="0"/>
        <v>N.A.</v>
      </c>
      <c r="AM17" s="2">
        <f t="shared" si="0"/>
        <v>2437.6078112286414</v>
      </c>
      <c r="AN17" s="2">
        <f t="shared" si="0"/>
        <v>0</v>
      </c>
      <c r="AO17" s="2" t="str">
        <f t="shared" si="0"/>
        <v>N.A.</v>
      </c>
      <c r="AP17" s="15">
        <f t="shared" si="10"/>
        <v>3269.3574740996546</v>
      </c>
      <c r="AQ17" s="13">
        <f t="shared" si="11"/>
        <v>5314.5941728974867</v>
      </c>
      <c r="AR17" s="14">
        <f t="shared" si="12"/>
        <v>4826.8768499564731</v>
      </c>
    </row>
    <row r="18" spans="1:44" ht="15" customHeight="1" thickBot="1" x14ac:dyDescent="0.3">
      <c r="A18" s="3" t="s">
        <v>15</v>
      </c>
      <c r="B18" s="2"/>
      <c r="C18" s="2"/>
      <c r="D18" s="2">
        <v>223170</v>
      </c>
      <c r="E18" s="2"/>
      <c r="F18" s="2"/>
      <c r="G18" s="2"/>
      <c r="H18" s="2">
        <v>2027450</v>
      </c>
      <c r="I18" s="2"/>
      <c r="J18" s="2"/>
      <c r="K18" s="2"/>
      <c r="L18" s="1">
        <f t="shared" si="3"/>
        <v>2250620</v>
      </c>
      <c r="M18" s="13">
        <f t="shared" si="4"/>
        <v>0</v>
      </c>
      <c r="N18" s="14">
        <f t="shared" si="5"/>
        <v>2250620</v>
      </c>
      <c r="P18" s="3" t="s">
        <v>15</v>
      </c>
      <c r="Q18" s="2">
        <v>0</v>
      </c>
      <c r="R18" s="2">
        <v>0</v>
      </c>
      <c r="S18" s="2">
        <v>173</v>
      </c>
      <c r="T18" s="2">
        <v>0</v>
      </c>
      <c r="U18" s="2">
        <v>0</v>
      </c>
      <c r="V18" s="2">
        <v>0</v>
      </c>
      <c r="W18" s="2">
        <v>615</v>
      </c>
      <c r="X18" s="2">
        <v>0</v>
      </c>
      <c r="Y18" s="2">
        <v>0</v>
      </c>
      <c r="Z18" s="2">
        <v>0</v>
      </c>
      <c r="AA18" s="1">
        <f t="shared" si="6"/>
        <v>788</v>
      </c>
      <c r="AB18" s="13">
        <f t="shared" si="7"/>
        <v>0</v>
      </c>
      <c r="AC18" s="17">
        <f t="shared" si="8"/>
        <v>788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1290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3296.6666666666665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2856.1167512690354</v>
      </c>
      <c r="AQ18" s="13" t="str">
        <f t="shared" si="11"/>
        <v>N.A.</v>
      </c>
      <c r="AR18" s="14">
        <f t="shared" si="12"/>
        <v>2856.1167512690354</v>
      </c>
    </row>
    <row r="19" spans="1:44" ht="15" customHeight="1" thickBot="1" x14ac:dyDescent="0.3">
      <c r="A19" s="4" t="s">
        <v>16</v>
      </c>
      <c r="B19" s="2">
        <v>41104422.000000007</v>
      </c>
      <c r="C19" s="2">
        <v>167007244.99999994</v>
      </c>
      <c r="D19" s="2">
        <v>14956988.999999998</v>
      </c>
      <c r="E19" s="2">
        <v>1996080</v>
      </c>
      <c r="F19" s="2">
        <v>3358200</v>
      </c>
      <c r="G19" s="2">
        <v>2231840</v>
      </c>
      <c r="H19" s="2">
        <v>19340312</v>
      </c>
      <c r="I19" s="2">
        <v>2995820.0000000005</v>
      </c>
      <c r="J19" s="2">
        <v>0</v>
      </c>
      <c r="K19" s="2"/>
      <c r="L19" s="1">
        <f t="shared" ref="L19" si="13">B19+D19+F19+H19+J19</f>
        <v>78759923</v>
      </c>
      <c r="M19" s="13">
        <f t="shared" ref="M19" si="14">C19+E19+G19+I19+K19</f>
        <v>174230984.99999994</v>
      </c>
      <c r="N19" s="17">
        <f t="shared" ref="N19" si="15">L19+M19</f>
        <v>252990907.99999994</v>
      </c>
      <c r="P19" s="4" t="s">
        <v>16</v>
      </c>
      <c r="Q19" s="2">
        <v>12226</v>
      </c>
      <c r="R19" s="2">
        <v>29785</v>
      </c>
      <c r="S19" s="2">
        <v>3178</v>
      </c>
      <c r="T19" s="2">
        <v>914</v>
      </c>
      <c r="U19" s="2">
        <v>790</v>
      </c>
      <c r="V19" s="2">
        <v>1026</v>
      </c>
      <c r="W19" s="2">
        <v>5553</v>
      </c>
      <c r="X19" s="2">
        <v>1229</v>
      </c>
      <c r="Y19" s="2">
        <v>226</v>
      </c>
      <c r="Z19" s="2">
        <v>0</v>
      </c>
      <c r="AA19" s="1">
        <f t="shared" ref="AA19" si="16">Q19+S19+U19+W19+Y19</f>
        <v>21973</v>
      </c>
      <c r="AB19" s="13">
        <f t="shared" ref="AB19" si="17">R19+T19+V19+X19+Z19</f>
        <v>32954</v>
      </c>
      <c r="AC19" s="14">
        <f t="shared" ref="AC19" si="18">AA19+AB19</f>
        <v>54927</v>
      </c>
      <c r="AE19" s="4" t="s">
        <v>16</v>
      </c>
      <c r="AF19" s="2">
        <f t="shared" si="9"/>
        <v>3362.0498936692302</v>
      </c>
      <c r="AG19" s="2">
        <f t="shared" si="0"/>
        <v>5607.0923283531956</v>
      </c>
      <c r="AH19" s="2">
        <f t="shared" si="0"/>
        <v>4706.4156702328501</v>
      </c>
      <c r="AI19" s="2">
        <f t="shared" si="0"/>
        <v>2183.894967177243</v>
      </c>
      <c r="AJ19" s="2">
        <f t="shared" si="0"/>
        <v>4250.8860759493673</v>
      </c>
      <c r="AK19" s="2">
        <f t="shared" si="0"/>
        <v>2175.2826510721247</v>
      </c>
      <c r="AL19" s="2">
        <f t="shared" si="0"/>
        <v>3482.8582748064109</v>
      </c>
      <c r="AM19" s="2">
        <f t="shared" si="0"/>
        <v>2437.6078112286414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3584.3955308788059</v>
      </c>
      <c r="AQ19" s="13">
        <f t="shared" ref="AQ19" si="20">IFERROR(M19/AB19, "N.A.")</f>
        <v>5287.0967105662421</v>
      </c>
      <c r="AR19" s="14">
        <f t="shared" ref="AR19" si="21">IFERROR(N19/AC19, "N.A.")</f>
        <v>4605.9480401259843</v>
      </c>
    </row>
    <row r="20" spans="1:44" ht="15" customHeight="1" thickBot="1" x14ac:dyDescent="0.3">
      <c r="A20" s="5" t="s">
        <v>0</v>
      </c>
      <c r="B20" s="24">
        <f>B19+C19</f>
        <v>208111666.99999994</v>
      </c>
      <c r="C20" s="26"/>
      <c r="D20" s="24">
        <f>D19+E19</f>
        <v>16953069</v>
      </c>
      <c r="E20" s="26"/>
      <c r="F20" s="24">
        <f>F19+G19</f>
        <v>5590040</v>
      </c>
      <c r="G20" s="26"/>
      <c r="H20" s="24">
        <f>H19+I19</f>
        <v>22336132</v>
      </c>
      <c r="I20" s="26"/>
      <c r="J20" s="24">
        <f>J19+K19</f>
        <v>0</v>
      </c>
      <c r="K20" s="26"/>
      <c r="L20" s="24">
        <f>L19+M19</f>
        <v>252990907.99999994</v>
      </c>
      <c r="M20" s="25"/>
      <c r="N20" s="18">
        <f>B20+D20+F20+H20+J20</f>
        <v>252990907.99999994</v>
      </c>
      <c r="P20" s="5" t="s">
        <v>0</v>
      </c>
      <c r="Q20" s="24">
        <f>Q19+R19</f>
        <v>42011</v>
      </c>
      <c r="R20" s="26"/>
      <c r="S20" s="24">
        <f>S19+T19</f>
        <v>4092</v>
      </c>
      <c r="T20" s="26"/>
      <c r="U20" s="24">
        <f>U19+V19</f>
        <v>1816</v>
      </c>
      <c r="V20" s="26"/>
      <c r="W20" s="24">
        <f>W19+X19</f>
        <v>6782</v>
      </c>
      <c r="X20" s="26"/>
      <c r="Y20" s="24">
        <f>Y19+Z19</f>
        <v>226</v>
      </c>
      <c r="Z20" s="26"/>
      <c r="AA20" s="24">
        <f>AA19+AB19</f>
        <v>54927</v>
      </c>
      <c r="AB20" s="26"/>
      <c r="AC20" s="19">
        <f>Q20+S20+U20+W20+Y20</f>
        <v>54927</v>
      </c>
      <c r="AE20" s="5" t="s">
        <v>0</v>
      </c>
      <c r="AF20" s="27">
        <f>IFERROR(B20/Q20,"N.A.")</f>
        <v>4953.7422817833412</v>
      </c>
      <c r="AG20" s="28"/>
      <c r="AH20" s="27">
        <f>IFERROR(D20/S20,"N.A.")</f>
        <v>4142.9787390029323</v>
      </c>
      <c r="AI20" s="28"/>
      <c r="AJ20" s="27">
        <f>IFERROR(F20/U20,"N.A.")</f>
        <v>3078.2158590308368</v>
      </c>
      <c r="AK20" s="28"/>
      <c r="AL20" s="27">
        <f>IFERROR(H20/W20,"N.A.")</f>
        <v>3293.4432320849305</v>
      </c>
      <c r="AM20" s="28"/>
      <c r="AN20" s="27">
        <f>IFERROR(J20/Y20,"N.A.")</f>
        <v>0</v>
      </c>
      <c r="AO20" s="28"/>
      <c r="AP20" s="27">
        <f>IFERROR(L20/AA20,"N.A.")</f>
        <v>4605.9480401259843</v>
      </c>
      <c r="AQ20" s="28"/>
      <c r="AR20" s="16">
        <f>IFERROR(N20/AC20, "N.A.")</f>
        <v>4605.9480401259843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13134710</v>
      </c>
      <c r="C27" s="2"/>
      <c r="D27" s="2">
        <v>2041400</v>
      </c>
      <c r="E27" s="2"/>
      <c r="F27" s="2">
        <v>0</v>
      </c>
      <c r="G27" s="2"/>
      <c r="H27" s="2">
        <v>13792140</v>
      </c>
      <c r="I27" s="2"/>
      <c r="J27" s="2"/>
      <c r="K27" s="2"/>
      <c r="L27" s="1">
        <f>B27+D27+F27+H27+J27</f>
        <v>28968250</v>
      </c>
      <c r="M27" s="13">
        <f>C27+E27+G27+I27+K27</f>
        <v>0</v>
      </c>
      <c r="N27" s="14">
        <f>L27+M27</f>
        <v>28968250</v>
      </c>
      <c r="P27" s="3" t="s">
        <v>12</v>
      </c>
      <c r="Q27" s="2">
        <v>2859</v>
      </c>
      <c r="R27" s="2">
        <v>0</v>
      </c>
      <c r="S27" s="2">
        <v>346</v>
      </c>
      <c r="T27" s="2">
        <v>0</v>
      </c>
      <c r="U27" s="2">
        <v>404</v>
      </c>
      <c r="V27" s="2">
        <v>0</v>
      </c>
      <c r="W27" s="2">
        <v>2939</v>
      </c>
      <c r="X27" s="2">
        <v>0</v>
      </c>
      <c r="Y27" s="2">
        <v>0</v>
      </c>
      <c r="Z27" s="2">
        <v>0</v>
      </c>
      <c r="AA27" s="1">
        <f>Q27+S27+U27+W27+Y27</f>
        <v>6548</v>
      </c>
      <c r="AB27" s="13">
        <f>R27+T27+V27+X27+Z27</f>
        <v>0</v>
      </c>
      <c r="AC27" s="14">
        <f>AA27+AB27</f>
        <v>6548</v>
      </c>
      <c r="AE27" s="3" t="s">
        <v>12</v>
      </c>
      <c r="AF27" s="2">
        <f>IFERROR(B27/Q27, "N.A.")</f>
        <v>4594.1622945085692</v>
      </c>
      <c r="AG27" s="2" t="str">
        <f t="shared" ref="AG27:AG31" si="22">IFERROR(C27/R27, "N.A.")</f>
        <v>N.A.</v>
      </c>
      <c r="AH27" s="2">
        <f t="shared" ref="AH27:AH31" si="23">IFERROR(D27/S27, "N.A.")</f>
        <v>5900</v>
      </c>
      <c r="AI27" s="2" t="str">
        <f t="shared" ref="AI27:AI31" si="24">IFERROR(E27/T27, "N.A.")</f>
        <v>N.A.</v>
      </c>
      <c r="AJ27" s="2">
        <f t="shared" ref="AJ27:AJ31" si="25">IFERROR(F27/U27, "N.A.")</f>
        <v>0</v>
      </c>
      <c r="AK27" s="2" t="str">
        <f t="shared" ref="AK27:AK31" si="26">IFERROR(G27/V27, "N.A.")</f>
        <v>N.A.</v>
      </c>
      <c r="AL27" s="2">
        <f t="shared" ref="AL27:AL31" si="27">IFERROR(H27/W27, "N.A.")</f>
        <v>4692.8002722014289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4423.9844227244957</v>
      </c>
      <c r="AQ27" s="13" t="str">
        <f t="shared" ref="AQ27:AQ30" si="32">IFERROR(M27/AB27, "N.A.")</f>
        <v>N.A.</v>
      </c>
      <c r="AR27" s="14">
        <f t="shared" ref="AR27:AR30" si="33">IFERROR(N27/AC27, "N.A.")</f>
        <v>4423.9844227244957</v>
      </c>
    </row>
    <row r="28" spans="1:44" ht="15" customHeight="1" thickBot="1" x14ac:dyDescent="0.3">
      <c r="A28" s="3" t="s">
        <v>13</v>
      </c>
      <c r="B28" s="2">
        <v>3182000</v>
      </c>
      <c r="C28" s="2">
        <v>2218830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3182000</v>
      </c>
      <c r="M28" s="13">
        <f t="shared" ref="M28:M30" si="35">C28+E28+G28+I28+K28</f>
        <v>2218830</v>
      </c>
      <c r="N28" s="14">
        <f t="shared" ref="N28:N30" si="36">L28+M28</f>
        <v>5400830</v>
      </c>
      <c r="P28" s="3" t="s">
        <v>13</v>
      </c>
      <c r="Q28" s="2">
        <v>551</v>
      </c>
      <c r="R28" s="2">
        <v>588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551</v>
      </c>
      <c r="AB28" s="13">
        <f t="shared" ref="AB28:AB30" si="38">R28+T28+V28+X28+Z28</f>
        <v>588</v>
      </c>
      <c r="AC28" s="14">
        <f t="shared" ref="AC28:AC30" si="39">AA28+AB28</f>
        <v>1139</v>
      </c>
      <c r="AE28" s="3" t="s">
        <v>13</v>
      </c>
      <c r="AF28" s="2">
        <f t="shared" ref="AF28:AF31" si="40">IFERROR(B28/Q28, "N.A.")</f>
        <v>5774.9546279491833</v>
      </c>
      <c r="AG28" s="2">
        <f t="shared" si="22"/>
        <v>3773.5204081632655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5774.9546279491833</v>
      </c>
      <c r="AQ28" s="13">
        <f t="shared" si="32"/>
        <v>3773.5204081632655</v>
      </c>
      <c r="AR28" s="14">
        <f t="shared" si="33"/>
        <v>4741.7295873573312</v>
      </c>
    </row>
    <row r="29" spans="1:44" ht="15" customHeight="1" thickBot="1" x14ac:dyDescent="0.3">
      <c r="A29" s="3" t="s">
        <v>14</v>
      </c>
      <c r="B29" s="2">
        <v>10723097</v>
      </c>
      <c r="C29" s="2">
        <v>105700185</v>
      </c>
      <c r="D29" s="2">
        <v>10167759.999999998</v>
      </c>
      <c r="E29" s="2">
        <v>1857680</v>
      </c>
      <c r="F29" s="2"/>
      <c r="G29" s="2">
        <v>2231840</v>
      </c>
      <c r="H29" s="2"/>
      <c r="I29" s="2">
        <v>1699820.0000000002</v>
      </c>
      <c r="J29" s="2"/>
      <c r="K29" s="2"/>
      <c r="L29" s="1">
        <f t="shared" si="34"/>
        <v>20890857</v>
      </c>
      <c r="M29" s="13">
        <f t="shared" si="35"/>
        <v>111489525</v>
      </c>
      <c r="N29" s="14">
        <f t="shared" si="36"/>
        <v>132380382</v>
      </c>
      <c r="P29" s="3" t="s">
        <v>14</v>
      </c>
      <c r="Q29" s="2">
        <v>3654</v>
      </c>
      <c r="R29" s="2">
        <v>19630</v>
      </c>
      <c r="S29" s="2">
        <v>2034</v>
      </c>
      <c r="T29" s="2">
        <v>741</v>
      </c>
      <c r="U29" s="2">
        <v>0</v>
      </c>
      <c r="V29" s="2">
        <v>1026</v>
      </c>
      <c r="W29" s="2">
        <v>0</v>
      </c>
      <c r="X29" s="2">
        <v>797</v>
      </c>
      <c r="Y29" s="2">
        <v>0</v>
      </c>
      <c r="Z29" s="2">
        <v>0</v>
      </c>
      <c r="AA29" s="1">
        <f t="shared" si="37"/>
        <v>5688</v>
      </c>
      <c r="AB29" s="13">
        <f t="shared" si="38"/>
        <v>22194</v>
      </c>
      <c r="AC29" s="14">
        <f t="shared" si="39"/>
        <v>27882</v>
      </c>
      <c r="AE29" s="3" t="s">
        <v>14</v>
      </c>
      <c r="AF29" s="2">
        <f t="shared" si="40"/>
        <v>2934.6187739463603</v>
      </c>
      <c r="AG29" s="2">
        <f t="shared" si="22"/>
        <v>5384.6248089658684</v>
      </c>
      <c r="AH29" s="2">
        <f t="shared" si="23"/>
        <v>4998.8987217305794</v>
      </c>
      <c r="AI29" s="2">
        <f t="shared" si="24"/>
        <v>2506.9905533063429</v>
      </c>
      <c r="AJ29" s="2" t="str">
        <f t="shared" si="25"/>
        <v>N.A.</v>
      </c>
      <c r="AK29" s="2">
        <f t="shared" si="26"/>
        <v>2175.2826510721247</v>
      </c>
      <c r="AL29" s="2" t="str">
        <f t="shared" si="27"/>
        <v>N.A.</v>
      </c>
      <c r="AM29" s="2">
        <f t="shared" si="28"/>
        <v>2132.7728983688835</v>
      </c>
      <c r="AN29" s="2" t="str">
        <f t="shared" si="29"/>
        <v>N.A.</v>
      </c>
      <c r="AO29" s="2" t="str">
        <f t="shared" si="30"/>
        <v>N.A.</v>
      </c>
      <c r="AP29" s="15">
        <f t="shared" si="31"/>
        <v>3672.7948312236285</v>
      </c>
      <c r="AQ29" s="13">
        <f t="shared" si="32"/>
        <v>5023.4083536090839</v>
      </c>
      <c r="AR29" s="14">
        <f t="shared" si="33"/>
        <v>4747.8797073380674</v>
      </c>
    </row>
    <row r="30" spans="1:44" ht="15" customHeight="1" thickBot="1" x14ac:dyDescent="0.3">
      <c r="A30" s="3" t="s">
        <v>15</v>
      </c>
      <c r="B30" s="2"/>
      <c r="C30" s="2"/>
      <c r="D30" s="2">
        <v>223170</v>
      </c>
      <c r="E30" s="2"/>
      <c r="F30" s="2"/>
      <c r="G30" s="2"/>
      <c r="H30" s="2">
        <v>2027450</v>
      </c>
      <c r="I30" s="2"/>
      <c r="J30" s="2"/>
      <c r="K30" s="2"/>
      <c r="L30" s="1">
        <f t="shared" si="34"/>
        <v>2250620</v>
      </c>
      <c r="M30" s="13">
        <f t="shared" si="35"/>
        <v>0</v>
      </c>
      <c r="N30" s="14">
        <f t="shared" si="36"/>
        <v>2250620</v>
      </c>
      <c r="P30" s="3" t="s">
        <v>15</v>
      </c>
      <c r="Q30" s="2">
        <v>0</v>
      </c>
      <c r="R30" s="2">
        <v>0</v>
      </c>
      <c r="S30" s="2">
        <v>173</v>
      </c>
      <c r="T30" s="2">
        <v>0</v>
      </c>
      <c r="U30" s="2">
        <v>0</v>
      </c>
      <c r="V30" s="2">
        <v>0</v>
      </c>
      <c r="W30" s="2">
        <v>615</v>
      </c>
      <c r="X30" s="2">
        <v>0</v>
      </c>
      <c r="Y30" s="2">
        <v>0</v>
      </c>
      <c r="Z30" s="2">
        <v>0</v>
      </c>
      <c r="AA30" s="1">
        <f t="shared" si="37"/>
        <v>788</v>
      </c>
      <c r="AB30" s="13">
        <f t="shared" si="38"/>
        <v>0</v>
      </c>
      <c r="AC30" s="17">
        <f t="shared" si="39"/>
        <v>788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1290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3296.6666666666665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2856.1167512690354</v>
      </c>
      <c r="AQ30" s="13" t="str">
        <f t="shared" si="32"/>
        <v>N.A.</v>
      </c>
      <c r="AR30" s="14">
        <f t="shared" si="33"/>
        <v>2856.1167512690354</v>
      </c>
    </row>
    <row r="31" spans="1:44" ht="15" customHeight="1" thickBot="1" x14ac:dyDescent="0.3">
      <c r="A31" s="4" t="s">
        <v>16</v>
      </c>
      <c r="B31" s="2">
        <v>27039806.999999996</v>
      </c>
      <c r="C31" s="2">
        <v>107919014.99999999</v>
      </c>
      <c r="D31" s="2">
        <v>12432330</v>
      </c>
      <c r="E31" s="2">
        <v>1857680</v>
      </c>
      <c r="F31" s="2">
        <v>0</v>
      </c>
      <c r="G31" s="2">
        <v>2231840</v>
      </c>
      <c r="H31" s="2">
        <v>15819589.999999998</v>
      </c>
      <c r="I31" s="2">
        <v>1699820.0000000002</v>
      </c>
      <c r="J31" s="2"/>
      <c r="K31" s="2"/>
      <c r="L31" s="1">
        <f t="shared" ref="L31" si="41">B31+D31+F31+H31+J31</f>
        <v>55291727</v>
      </c>
      <c r="M31" s="13">
        <f t="shared" ref="M31" si="42">C31+E31+G31+I31+K31</f>
        <v>113708354.99999999</v>
      </c>
      <c r="N31" s="17">
        <f t="shared" ref="N31" si="43">L31+M31</f>
        <v>169000082</v>
      </c>
      <c r="P31" s="4" t="s">
        <v>16</v>
      </c>
      <c r="Q31" s="2">
        <v>7064</v>
      </c>
      <c r="R31" s="2">
        <v>20218</v>
      </c>
      <c r="S31" s="2">
        <v>2553</v>
      </c>
      <c r="T31" s="2">
        <v>741</v>
      </c>
      <c r="U31" s="2">
        <v>404</v>
      </c>
      <c r="V31" s="2">
        <v>1026</v>
      </c>
      <c r="W31" s="2">
        <v>3554</v>
      </c>
      <c r="X31" s="2">
        <v>797</v>
      </c>
      <c r="Y31" s="2">
        <v>0</v>
      </c>
      <c r="Z31" s="2">
        <v>0</v>
      </c>
      <c r="AA31" s="1">
        <f t="shared" ref="AA31" si="44">Q31+S31+U31+W31+Y31</f>
        <v>13575</v>
      </c>
      <c r="AB31" s="13">
        <f t="shared" ref="AB31" si="45">R31+T31+V31+X31+Z31</f>
        <v>22782</v>
      </c>
      <c r="AC31" s="14">
        <f t="shared" ref="AC31" si="46">AA31+AB31</f>
        <v>36357</v>
      </c>
      <c r="AE31" s="4" t="s">
        <v>16</v>
      </c>
      <c r="AF31" s="2">
        <f t="shared" si="40"/>
        <v>3827.8322480181196</v>
      </c>
      <c r="AG31" s="2">
        <f t="shared" si="22"/>
        <v>5337.7690671678693</v>
      </c>
      <c r="AH31" s="2">
        <f t="shared" si="23"/>
        <v>4869.6944770857817</v>
      </c>
      <c r="AI31" s="2">
        <f t="shared" si="24"/>
        <v>2506.9905533063429</v>
      </c>
      <c r="AJ31" s="2">
        <f t="shared" si="25"/>
        <v>0</v>
      </c>
      <c r="AK31" s="2">
        <f t="shared" si="26"/>
        <v>2175.2826510721247</v>
      </c>
      <c r="AL31" s="2">
        <f t="shared" si="27"/>
        <v>4451.2070906021381</v>
      </c>
      <c r="AM31" s="2">
        <f t="shared" si="28"/>
        <v>2132.7728983688835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4073.0553959484346</v>
      </c>
      <c r="AQ31" s="13">
        <f t="shared" ref="AQ31" si="48">IFERROR(M31/AB31, "N.A.")</f>
        <v>4991.1489333684485</v>
      </c>
      <c r="AR31" s="14">
        <f t="shared" ref="AR31" si="49">IFERROR(N31/AC31, "N.A.")</f>
        <v>4648.3505789806641</v>
      </c>
    </row>
    <row r="32" spans="1:44" ht="15" customHeight="1" thickBot="1" x14ac:dyDescent="0.3">
      <c r="A32" s="5" t="s">
        <v>0</v>
      </c>
      <c r="B32" s="24">
        <f>B31+C31</f>
        <v>134958821.99999997</v>
      </c>
      <c r="C32" s="26"/>
      <c r="D32" s="24">
        <f>D31+E31</f>
        <v>14290010</v>
      </c>
      <c r="E32" s="26"/>
      <c r="F32" s="24">
        <f>F31+G31</f>
        <v>2231840</v>
      </c>
      <c r="G32" s="26"/>
      <c r="H32" s="24">
        <f>H31+I31</f>
        <v>17519410</v>
      </c>
      <c r="I32" s="26"/>
      <c r="J32" s="24">
        <f>J31+K31</f>
        <v>0</v>
      </c>
      <c r="K32" s="26"/>
      <c r="L32" s="24">
        <f>L31+M31</f>
        <v>169000082</v>
      </c>
      <c r="M32" s="25"/>
      <c r="N32" s="18">
        <f>B32+D32+F32+H32+J32</f>
        <v>169000081.99999997</v>
      </c>
      <c r="P32" s="5" t="s">
        <v>0</v>
      </c>
      <c r="Q32" s="24">
        <f>Q31+R31</f>
        <v>27282</v>
      </c>
      <c r="R32" s="26"/>
      <c r="S32" s="24">
        <f>S31+T31</f>
        <v>3294</v>
      </c>
      <c r="T32" s="26"/>
      <c r="U32" s="24">
        <f>U31+V31</f>
        <v>1430</v>
      </c>
      <c r="V32" s="26"/>
      <c r="W32" s="24">
        <f>W31+X31</f>
        <v>4351</v>
      </c>
      <c r="X32" s="26"/>
      <c r="Y32" s="24">
        <f>Y31+Z31</f>
        <v>0</v>
      </c>
      <c r="Z32" s="26"/>
      <c r="AA32" s="24">
        <f>AA31+AB31</f>
        <v>36357</v>
      </c>
      <c r="AB32" s="26"/>
      <c r="AC32" s="19">
        <f>Q32+S32+U32+W32+Y32</f>
        <v>36357</v>
      </c>
      <c r="AE32" s="5" t="s">
        <v>0</v>
      </c>
      <c r="AF32" s="27">
        <f>IFERROR(B32/Q32,"N.A.")</f>
        <v>4946.8082252034301</v>
      </c>
      <c r="AG32" s="28"/>
      <c r="AH32" s="27">
        <f>IFERROR(D32/S32,"N.A.")</f>
        <v>4338.1936854887672</v>
      </c>
      <c r="AI32" s="28"/>
      <c r="AJ32" s="27">
        <f>IFERROR(F32/U32,"N.A.")</f>
        <v>1560.7272727272727</v>
      </c>
      <c r="AK32" s="28"/>
      <c r="AL32" s="27">
        <f>IFERROR(H32/W32,"N.A.")</f>
        <v>4026.5249367961387</v>
      </c>
      <c r="AM32" s="28"/>
      <c r="AN32" s="27" t="str">
        <f>IFERROR(J32/Y32,"N.A.")</f>
        <v>N.A.</v>
      </c>
      <c r="AO32" s="28"/>
      <c r="AP32" s="27">
        <f>IFERROR(L32/AA32,"N.A.")</f>
        <v>4648.3505789806641</v>
      </c>
      <c r="AQ32" s="28"/>
      <c r="AR32" s="16">
        <f>IFERROR(N32/AC32, "N.A.")</f>
        <v>4648.3505789806632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>
        <v>3358200</v>
      </c>
      <c r="G39" s="2"/>
      <c r="H39" s="2">
        <v>3520722</v>
      </c>
      <c r="I39" s="2"/>
      <c r="J39" s="2"/>
      <c r="K39" s="2"/>
      <c r="L39" s="1">
        <f>B39+D39+F39+H39+J39</f>
        <v>6878922</v>
      </c>
      <c r="M39" s="13">
        <f>C39+E39+G39+I39+K39</f>
        <v>0</v>
      </c>
      <c r="N39" s="14">
        <f>L39+M39</f>
        <v>6878922</v>
      </c>
      <c r="P39" s="3" t="s">
        <v>12</v>
      </c>
      <c r="Q39" s="2">
        <v>173</v>
      </c>
      <c r="R39" s="2">
        <v>0</v>
      </c>
      <c r="S39" s="2">
        <v>0</v>
      </c>
      <c r="T39" s="2">
        <v>0</v>
      </c>
      <c r="U39" s="2">
        <v>386</v>
      </c>
      <c r="V39" s="2">
        <v>0</v>
      </c>
      <c r="W39" s="2">
        <v>1999</v>
      </c>
      <c r="X39" s="2">
        <v>0</v>
      </c>
      <c r="Y39" s="2">
        <v>0</v>
      </c>
      <c r="Z39" s="2">
        <v>0</v>
      </c>
      <c r="AA39" s="1">
        <f>Q39+S39+U39+W39+Y39</f>
        <v>2558</v>
      </c>
      <c r="AB39" s="13">
        <f>R39+T39+V39+X39+Z39</f>
        <v>0</v>
      </c>
      <c r="AC39" s="14">
        <f>AA39+AB39</f>
        <v>2558</v>
      </c>
      <c r="AE39" s="3" t="s">
        <v>12</v>
      </c>
      <c r="AF39" s="2">
        <f>IFERROR(B39/Q39, "N.A.")</f>
        <v>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8700</v>
      </c>
      <c r="AK39" s="2" t="str">
        <f t="shared" ref="AK39:AK43" si="54">IFERROR(G39/V39, "N.A.")</f>
        <v>N.A.</v>
      </c>
      <c r="AL39" s="2">
        <f t="shared" ref="AL39:AL43" si="55">IFERROR(H39/W39, "N.A.")</f>
        <v>1761.2416208104053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2689.1798279906175</v>
      </c>
      <c r="AQ39" s="13" t="str">
        <f t="shared" ref="AQ39:AQ42" si="60">IFERROR(M39/AB39, "N.A.")</f>
        <v>N.A.</v>
      </c>
      <c r="AR39" s="14">
        <f t="shared" ref="AR39:AR42" si="61">IFERROR(N39/AC39, "N.A.")</f>
        <v>2689.1798279906175</v>
      </c>
    </row>
    <row r="40" spans="1:44" ht="15" customHeight="1" thickBot="1" x14ac:dyDescent="0.3">
      <c r="A40" s="3" t="s">
        <v>13</v>
      </c>
      <c r="B40" s="2">
        <v>4345193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4345193</v>
      </c>
      <c r="M40" s="13">
        <f t="shared" ref="M40:M42" si="63">C40+E40+G40+I40+K40</f>
        <v>0</v>
      </c>
      <c r="N40" s="14">
        <f t="shared" ref="N40:N42" si="64">L40+M40</f>
        <v>4345193</v>
      </c>
      <c r="P40" s="3" t="s">
        <v>13</v>
      </c>
      <c r="Q40" s="2">
        <v>1393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1393</v>
      </c>
      <c r="AB40" s="13">
        <f t="shared" ref="AB40:AB42" si="66">R40+T40+V40+X40+Z40</f>
        <v>0</v>
      </c>
      <c r="AC40" s="14">
        <f t="shared" ref="AC40:AC42" si="67">AA40+AB40</f>
        <v>1393</v>
      </c>
      <c r="AE40" s="3" t="s">
        <v>13</v>
      </c>
      <c r="AF40" s="2">
        <f t="shared" ref="AF40:AF43" si="68">IFERROR(B40/Q40, "N.A.")</f>
        <v>3119.3058147882271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3119.3058147882271</v>
      </c>
      <c r="AQ40" s="13" t="str">
        <f t="shared" si="60"/>
        <v>N.A.</v>
      </c>
      <c r="AR40" s="14">
        <f t="shared" si="61"/>
        <v>3119.3058147882271</v>
      </c>
    </row>
    <row r="41" spans="1:44" ht="15" customHeight="1" thickBot="1" x14ac:dyDescent="0.3">
      <c r="A41" s="3" t="s">
        <v>14</v>
      </c>
      <c r="B41" s="2">
        <v>9719422</v>
      </c>
      <c r="C41" s="2">
        <v>59088230.000000015</v>
      </c>
      <c r="D41" s="2">
        <v>2524659</v>
      </c>
      <c r="E41" s="2">
        <v>138400</v>
      </c>
      <c r="F41" s="2"/>
      <c r="G41" s="2"/>
      <c r="H41" s="2"/>
      <c r="I41" s="2">
        <v>1296000</v>
      </c>
      <c r="J41" s="2">
        <v>0</v>
      </c>
      <c r="K41" s="2"/>
      <c r="L41" s="1">
        <f t="shared" si="62"/>
        <v>12244081</v>
      </c>
      <c r="M41" s="13">
        <f t="shared" si="63"/>
        <v>60522630.000000015</v>
      </c>
      <c r="N41" s="14">
        <f t="shared" si="64"/>
        <v>72766711.000000015</v>
      </c>
      <c r="P41" s="3" t="s">
        <v>14</v>
      </c>
      <c r="Q41" s="2">
        <v>3596</v>
      </c>
      <c r="R41" s="2">
        <v>9567</v>
      </c>
      <c r="S41" s="2">
        <v>625</v>
      </c>
      <c r="T41" s="2">
        <v>173</v>
      </c>
      <c r="U41" s="2">
        <v>0</v>
      </c>
      <c r="V41" s="2">
        <v>0</v>
      </c>
      <c r="W41" s="2">
        <v>0</v>
      </c>
      <c r="X41" s="2">
        <v>432</v>
      </c>
      <c r="Y41" s="2">
        <v>226</v>
      </c>
      <c r="Z41" s="2">
        <v>0</v>
      </c>
      <c r="AA41" s="1">
        <f t="shared" si="65"/>
        <v>4447</v>
      </c>
      <c r="AB41" s="13">
        <f t="shared" si="66"/>
        <v>10172</v>
      </c>
      <c r="AC41" s="14">
        <f t="shared" si="67"/>
        <v>14619</v>
      </c>
      <c r="AE41" s="3" t="s">
        <v>14</v>
      </c>
      <c r="AF41" s="2">
        <f t="shared" si="68"/>
        <v>2702.8426028921021</v>
      </c>
      <c r="AG41" s="2">
        <f t="shared" si="50"/>
        <v>6176.2548343263315</v>
      </c>
      <c r="AH41" s="2">
        <f t="shared" si="51"/>
        <v>4039.4544000000001</v>
      </c>
      <c r="AI41" s="2">
        <f t="shared" si="52"/>
        <v>800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3000</v>
      </c>
      <c r="AN41" s="2">
        <f t="shared" si="57"/>
        <v>0</v>
      </c>
      <c r="AO41" s="2" t="str">
        <f t="shared" si="58"/>
        <v>N.A.</v>
      </c>
      <c r="AP41" s="15">
        <f t="shared" si="59"/>
        <v>2753.3350573420284</v>
      </c>
      <c r="AQ41" s="13">
        <f t="shared" si="60"/>
        <v>5949.9243020055064</v>
      </c>
      <c r="AR41" s="14">
        <f t="shared" si="61"/>
        <v>4977.5436760380335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14064614.999999998</v>
      </c>
      <c r="C43" s="2">
        <v>59088230.000000015</v>
      </c>
      <c r="D43" s="2">
        <v>2524659</v>
      </c>
      <c r="E43" s="2">
        <v>138400</v>
      </c>
      <c r="F43" s="2">
        <v>3358200</v>
      </c>
      <c r="G43" s="2"/>
      <c r="H43" s="2">
        <v>3520722</v>
      </c>
      <c r="I43" s="2">
        <v>1296000</v>
      </c>
      <c r="J43" s="2">
        <v>0</v>
      </c>
      <c r="K43" s="2"/>
      <c r="L43" s="1">
        <f t="shared" ref="L43" si="69">B43+D43+F43+H43+J43</f>
        <v>23468196</v>
      </c>
      <c r="M43" s="13">
        <f t="shared" ref="M43" si="70">C43+E43+G43+I43+K43</f>
        <v>60522630.000000015</v>
      </c>
      <c r="N43" s="17">
        <f t="shared" ref="N43" si="71">L43+M43</f>
        <v>83990826.000000015</v>
      </c>
      <c r="P43" s="4" t="s">
        <v>16</v>
      </c>
      <c r="Q43" s="2">
        <v>5162</v>
      </c>
      <c r="R43" s="2">
        <v>9567</v>
      </c>
      <c r="S43" s="2">
        <v>625</v>
      </c>
      <c r="T43" s="2">
        <v>173</v>
      </c>
      <c r="U43" s="2">
        <v>386</v>
      </c>
      <c r="V43" s="2">
        <v>0</v>
      </c>
      <c r="W43" s="2">
        <v>1999</v>
      </c>
      <c r="X43" s="2">
        <v>432</v>
      </c>
      <c r="Y43" s="2">
        <v>226</v>
      </c>
      <c r="Z43" s="2">
        <v>0</v>
      </c>
      <c r="AA43" s="1">
        <f t="shared" ref="AA43" si="72">Q43+S43+U43+W43+Y43</f>
        <v>8398</v>
      </c>
      <c r="AB43" s="13">
        <f t="shared" ref="AB43" si="73">R43+T43+V43+X43+Z43</f>
        <v>10172</v>
      </c>
      <c r="AC43" s="17">
        <f t="shared" ref="AC43" si="74">AA43+AB43</f>
        <v>18570</v>
      </c>
      <c r="AE43" s="4" t="s">
        <v>16</v>
      </c>
      <c r="AF43" s="2">
        <f t="shared" si="68"/>
        <v>2724.6445176288257</v>
      </c>
      <c r="AG43" s="2">
        <f t="shared" si="50"/>
        <v>6176.2548343263315</v>
      </c>
      <c r="AH43" s="2">
        <f t="shared" si="51"/>
        <v>4039.4544000000001</v>
      </c>
      <c r="AI43" s="2">
        <f t="shared" si="52"/>
        <v>800</v>
      </c>
      <c r="AJ43" s="2">
        <f t="shared" si="53"/>
        <v>8700</v>
      </c>
      <c r="AK43" s="2" t="str">
        <f t="shared" si="54"/>
        <v>N.A.</v>
      </c>
      <c r="AL43" s="2">
        <f t="shared" si="55"/>
        <v>1761.2416208104053</v>
      </c>
      <c r="AM43" s="2">
        <f t="shared" si="56"/>
        <v>3000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2794.4982138604428</v>
      </c>
      <c r="AQ43" s="13">
        <f t="shared" ref="AQ43" si="76">IFERROR(M43/AB43, "N.A.")</f>
        <v>5949.9243020055064</v>
      </c>
      <c r="AR43" s="14">
        <f t="shared" ref="AR43" si="77">IFERROR(N43/AC43, "N.A.")</f>
        <v>4522.9308562197102</v>
      </c>
    </row>
    <row r="44" spans="1:44" ht="15" customHeight="1" thickBot="1" x14ac:dyDescent="0.3">
      <c r="A44" s="5" t="s">
        <v>0</v>
      </c>
      <c r="B44" s="24">
        <f>B43+C43</f>
        <v>73152845.000000015</v>
      </c>
      <c r="C44" s="26"/>
      <c r="D44" s="24">
        <f>D43+E43</f>
        <v>2663059</v>
      </c>
      <c r="E44" s="26"/>
      <c r="F44" s="24">
        <f>F43+G43</f>
        <v>3358200</v>
      </c>
      <c r="G44" s="26"/>
      <c r="H44" s="24">
        <f>H43+I43</f>
        <v>4816722</v>
      </c>
      <c r="I44" s="26"/>
      <c r="J44" s="24">
        <f>J43+K43</f>
        <v>0</v>
      </c>
      <c r="K44" s="26"/>
      <c r="L44" s="24">
        <f>L43+M43</f>
        <v>83990826.000000015</v>
      </c>
      <c r="M44" s="25"/>
      <c r="N44" s="18">
        <f>B44+D44+F44+H44+J44</f>
        <v>83990826.000000015</v>
      </c>
      <c r="P44" s="5" t="s">
        <v>0</v>
      </c>
      <c r="Q44" s="24">
        <f>Q43+R43</f>
        <v>14729</v>
      </c>
      <c r="R44" s="26"/>
      <c r="S44" s="24">
        <f>S43+T43</f>
        <v>798</v>
      </c>
      <c r="T44" s="26"/>
      <c r="U44" s="24">
        <f>U43+V43</f>
        <v>386</v>
      </c>
      <c r="V44" s="26"/>
      <c r="W44" s="24">
        <f>W43+X43</f>
        <v>2431</v>
      </c>
      <c r="X44" s="26"/>
      <c r="Y44" s="24">
        <f>Y43+Z43</f>
        <v>226</v>
      </c>
      <c r="Z44" s="26"/>
      <c r="AA44" s="24">
        <f>AA43+AB43</f>
        <v>18570</v>
      </c>
      <c r="AB44" s="25"/>
      <c r="AC44" s="18">
        <f>Q44+S44+U44+W44+Y44</f>
        <v>18570</v>
      </c>
      <c r="AE44" s="5" t="s">
        <v>0</v>
      </c>
      <c r="AF44" s="27">
        <f>IFERROR(B44/Q44,"N.A.")</f>
        <v>4966.5859868287062</v>
      </c>
      <c r="AG44" s="28"/>
      <c r="AH44" s="27">
        <f>IFERROR(D44/S44,"N.A.")</f>
        <v>3337.1666666666665</v>
      </c>
      <c r="AI44" s="28"/>
      <c r="AJ44" s="27">
        <f>IFERROR(F44/U44,"N.A.")</f>
        <v>8700</v>
      </c>
      <c r="AK44" s="28"/>
      <c r="AL44" s="27">
        <f>IFERROR(H44/W44,"N.A.")</f>
        <v>1981.3747429041546</v>
      </c>
      <c r="AM44" s="28"/>
      <c r="AN44" s="27">
        <f>IFERROR(J44/Y44,"N.A.")</f>
        <v>0</v>
      </c>
      <c r="AO44" s="28"/>
      <c r="AP44" s="27">
        <f>IFERROR(L44/AA44,"N.A.")</f>
        <v>4522.9308562197102</v>
      </c>
      <c r="AQ44" s="28"/>
      <c r="AR44" s="16">
        <f>IFERROR(N44/AC44, "N.A.")</f>
        <v>4522.9308562197102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="75" zoomScaleNormal="85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143160513.99999988</v>
      </c>
      <c r="C15" s="2"/>
      <c r="D15" s="2">
        <v>79820378.99999997</v>
      </c>
      <c r="E15" s="2"/>
      <c r="F15" s="2">
        <v>64715780</v>
      </c>
      <c r="G15" s="2"/>
      <c r="H15" s="2">
        <v>273048689.00000006</v>
      </c>
      <c r="I15" s="2"/>
      <c r="J15" s="2">
        <v>0</v>
      </c>
      <c r="K15" s="2"/>
      <c r="L15" s="1">
        <f>B15+D15+F15+H15+J15</f>
        <v>560745362</v>
      </c>
      <c r="M15" s="13">
        <f>C15+E15+G15+I15+K15</f>
        <v>0</v>
      </c>
      <c r="N15" s="14">
        <f>L15+M15</f>
        <v>560745362</v>
      </c>
      <c r="P15" s="3" t="s">
        <v>12</v>
      </c>
      <c r="Q15" s="2">
        <v>31018</v>
      </c>
      <c r="R15" s="2">
        <v>0</v>
      </c>
      <c r="S15" s="2">
        <v>15546</v>
      </c>
      <c r="T15" s="2">
        <v>0</v>
      </c>
      <c r="U15" s="2">
        <v>11073</v>
      </c>
      <c r="V15" s="2">
        <v>0</v>
      </c>
      <c r="W15" s="2">
        <v>77086</v>
      </c>
      <c r="X15" s="2">
        <v>0</v>
      </c>
      <c r="Y15" s="2">
        <v>11272</v>
      </c>
      <c r="Z15" s="2">
        <v>0</v>
      </c>
      <c r="AA15" s="1">
        <f>Q15+S15+U15+W15+Y15</f>
        <v>145995</v>
      </c>
      <c r="AB15" s="13">
        <f>R15+T15+V15+X15+Z15</f>
        <v>0</v>
      </c>
      <c r="AC15" s="14">
        <f>AA15+AB15</f>
        <v>145995</v>
      </c>
      <c r="AE15" s="3" t="s">
        <v>12</v>
      </c>
      <c r="AF15" s="2">
        <f>IFERROR(B15/Q15, "N.A.")</f>
        <v>4615.4011864078884</v>
      </c>
      <c r="AG15" s="2" t="str">
        <f t="shared" ref="AG15:AR19" si="0">IFERROR(C15/R15, "N.A.")</f>
        <v>N.A.</v>
      </c>
      <c r="AH15" s="2">
        <f t="shared" si="0"/>
        <v>5134.464106522576</v>
      </c>
      <c r="AI15" s="2" t="str">
        <f t="shared" si="0"/>
        <v>N.A.</v>
      </c>
      <c r="AJ15" s="2">
        <f t="shared" si="0"/>
        <v>5844.4667208525243</v>
      </c>
      <c r="AK15" s="2" t="str">
        <f t="shared" si="0"/>
        <v>N.A.</v>
      </c>
      <c r="AL15" s="2">
        <f t="shared" si="0"/>
        <v>3542.1307241263012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3840.8531936025206</v>
      </c>
      <c r="AQ15" s="13" t="str">
        <f t="shared" si="0"/>
        <v>N.A.</v>
      </c>
      <c r="AR15" s="14">
        <f t="shared" si="0"/>
        <v>3840.8531936025206</v>
      </c>
    </row>
    <row r="16" spans="1:44" ht="15" customHeight="1" thickBot="1" x14ac:dyDescent="0.3">
      <c r="A16" s="3" t="s">
        <v>13</v>
      </c>
      <c r="B16" s="2">
        <v>97742941.999999955</v>
      </c>
      <c r="C16" s="2">
        <v>5491320</v>
      </c>
      <c r="D16" s="2">
        <v>735945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98478886.999999955</v>
      </c>
      <c r="M16" s="13">
        <f t="shared" si="1"/>
        <v>5491320</v>
      </c>
      <c r="N16" s="14">
        <f t="shared" ref="N16:N18" si="2">L16+M16</f>
        <v>103970206.99999996</v>
      </c>
      <c r="P16" s="3" t="s">
        <v>13</v>
      </c>
      <c r="Q16" s="2">
        <v>29804</v>
      </c>
      <c r="R16" s="2">
        <v>1326</v>
      </c>
      <c r="S16" s="2">
        <v>163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29967</v>
      </c>
      <c r="AB16" s="13">
        <f t="shared" si="3"/>
        <v>1326</v>
      </c>
      <c r="AC16" s="14">
        <f t="shared" ref="AC16:AC18" si="4">AA16+AB16</f>
        <v>31293</v>
      </c>
      <c r="AE16" s="3" t="s">
        <v>13</v>
      </c>
      <c r="AF16" s="2">
        <f t="shared" ref="AF16:AF19" si="5">IFERROR(B16/Q16, "N.A.")</f>
        <v>3279.5242920413352</v>
      </c>
      <c r="AG16" s="2">
        <f t="shared" si="0"/>
        <v>4141.2669683257918</v>
      </c>
      <c r="AH16" s="2">
        <f t="shared" si="0"/>
        <v>4515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3286.2444355457656</v>
      </c>
      <c r="AQ16" s="13">
        <f t="shared" si="0"/>
        <v>4141.2669683257918</v>
      </c>
      <c r="AR16" s="14">
        <f t="shared" si="0"/>
        <v>3322.4748985396081</v>
      </c>
    </row>
    <row r="17" spans="1:44" ht="15" customHeight="1" thickBot="1" x14ac:dyDescent="0.3">
      <c r="A17" s="3" t="s">
        <v>14</v>
      </c>
      <c r="B17" s="2">
        <v>420725804</v>
      </c>
      <c r="C17" s="2">
        <v>2018812025.9999964</v>
      </c>
      <c r="D17" s="2">
        <v>113558530.99999993</v>
      </c>
      <c r="E17" s="2">
        <v>22144349.999999996</v>
      </c>
      <c r="F17" s="2"/>
      <c r="G17" s="2">
        <v>147416659.99999997</v>
      </c>
      <c r="H17" s="2"/>
      <c r="I17" s="2">
        <v>95478648.000000015</v>
      </c>
      <c r="J17" s="2">
        <v>0</v>
      </c>
      <c r="K17" s="2"/>
      <c r="L17" s="1">
        <f t="shared" si="1"/>
        <v>534284334.99999994</v>
      </c>
      <c r="M17" s="13">
        <f t="shared" si="1"/>
        <v>2283851683.9999962</v>
      </c>
      <c r="N17" s="14">
        <f t="shared" si="2"/>
        <v>2818136018.9999962</v>
      </c>
      <c r="P17" s="3" t="s">
        <v>14</v>
      </c>
      <c r="Q17" s="2">
        <v>98198</v>
      </c>
      <c r="R17" s="2">
        <v>346637</v>
      </c>
      <c r="S17" s="2">
        <v>21964</v>
      </c>
      <c r="T17" s="2">
        <v>4703</v>
      </c>
      <c r="U17" s="2">
        <v>0</v>
      </c>
      <c r="V17" s="2">
        <v>16705</v>
      </c>
      <c r="W17" s="2">
        <v>0</v>
      </c>
      <c r="X17" s="2">
        <v>23969</v>
      </c>
      <c r="Y17" s="2">
        <v>11631</v>
      </c>
      <c r="Z17" s="2">
        <v>0</v>
      </c>
      <c r="AA17" s="1">
        <f t="shared" si="3"/>
        <v>131793</v>
      </c>
      <c r="AB17" s="13">
        <f t="shared" si="3"/>
        <v>392014</v>
      </c>
      <c r="AC17" s="14">
        <f t="shared" si="4"/>
        <v>523807</v>
      </c>
      <c r="AE17" s="3" t="s">
        <v>14</v>
      </c>
      <c r="AF17" s="2">
        <f t="shared" si="5"/>
        <v>4284.464082771543</v>
      </c>
      <c r="AG17" s="2">
        <f t="shared" si="0"/>
        <v>5823.9946283864574</v>
      </c>
      <c r="AH17" s="2">
        <f t="shared" si="0"/>
        <v>5170.2117556000694</v>
      </c>
      <c r="AI17" s="2">
        <f t="shared" si="0"/>
        <v>4708.5583669997868</v>
      </c>
      <c r="AJ17" s="2" t="str">
        <f t="shared" si="0"/>
        <v>N.A.</v>
      </c>
      <c r="AK17" s="2">
        <f t="shared" si="0"/>
        <v>8824.7027835977242</v>
      </c>
      <c r="AL17" s="2" t="str">
        <f t="shared" si="0"/>
        <v>N.A.</v>
      </c>
      <c r="AM17" s="2">
        <f t="shared" si="0"/>
        <v>3983.4222537444207</v>
      </c>
      <c r="AN17" s="2">
        <f t="shared" si="0"/>
        <v>0</v>
      </c>
      <c r="AO17" s="2" t="str">
        <f t="shared" si="0"/>
        <v>N.A.</v>
      </c>
      <c r="AP17" s="15">
        <f t="shared" si="0"/>
        <v>4053.9659541857304</v>
      </c>
      <c r="AQ17" s="13">
        <f t="shared" si="0"/>
        <v>5825.9441856668291</v>
      </c>
      <c r="AR17" s="14">
        <f t="shared" si="0"/>
        <v>5380.1037767727357</v>
      </c>
    </row>
    <row r="18" spans="1:44" ht="15" customHeight="1" thickBot="1" x14ac:dyDescent="0.3">
      <c r="A18" s="3" t="s">
        <v>15</v>
      </c>
      <c r="B18" s="2">
        <v>21650332.999999996</v>
      </c>
      <c r="C18" s="2">
        <v>4216450</v>
      </c>
      <c r="D18" s="2">
        <v>10203437</v>
      </c>
      <c r="E18" s="2">
        <v>904720</v>
      </c>
      <c r="F18" s="2"/>
      <c r="G18" s="2">
        <v>1536882</v>
      </c>
      <c r="H18" s="2">
        <v>11976168.000000011</v>
      </c>
      <c r="I18" s="2"/>
      <c r="J18" s="2">
        <v>0</v>
      </c>
      <c r="K18" s="2"/>
      <c r="L18" s="1">
        <f t="shared" si="1"/>
        <v>43829938.000000007</v>
      </c>
      <c r="M18" s="13">
        <f t="shared" si="1"/>
        <v>6658052</v>
      </c>
      <c r="N18" s="14">
        <f t="shared" si="2"/>
        <v>50487990.000000007</v>
      </c>
      <c r="P18" s="3" t="s">
        <v>15</v>
      </c>
      <c r="Q18" s="2">
        <v>7463</v>
      </c>
      <c r="R18" s="2">
        <v>916</v>
      </c>
      <c r="S18" s="2">
        <v>2762</v>
      </c>
      <c r="T18" s="2">
        <v>248</v>
      </c>
      <c r="U18" s="2">
        <v>0</v>
      </c>
      <c r="V18" s="2">
        <v>1597</v>
      </c>
      <c r="W18" s="2">
        <v>22700</v>
      </c>
      <c r="X18" s="2">
        <v>0</v>
      </c>
      <c r="Y18" s="2">
        <v>4095</v>
      </c>
      <c r="Z18" s="2">
        <v>0</v>
      </c>
      <c r="AA18" s="1">
        <f t="shared" si="3"/>
        <v>37020</v>
      </c>
      <c r="AB18" s="13">
        <f t="shared" si="3"/>
        <v>2761</v>
      </c>
      <c r="AC18" s="17">
        <f t="shared" si="4"/>
        <v>39781</v>
      </c>
      <c r="AE18" s="3" t="s">
        <v>15</v>
      </c>
      <c r="AF18" s="2">
        <f t="shared" si="5"/>
        <v>2901.0227790432796</v>
      </c>
      <c r="AG18" s="2">
        <f t="shared" si="0"/>
        <v>4603.1113537117908</v>
      </c>
      <c r="AH18" s="2">
        <f t="shared" si="0"/>
        <v>3694.2204923968138</v>
      </c>
      <c r="AI18" s="2">
        <f t="shared" si="0"/>
        <v>3648.0645161290322</v>
      </c>
      <c r="AJ18" s="2" t="str">
        <f t="shared" si="0"/>
        <v>N.A.</v>
      </c>
      <c r="AK18" s="2">
        <f t="shared" si="0"/>
        <v>962.35566687539131</v>
      </c>
      <c r="AL18" s="2">
        <f t="shared" si="0"/>
        <v>527.58449339207095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1183.9529443544031</v>
      </c>
      <c r="AQ18" s="13">
        <f t="shared" si="0"/>
        <v>2411.4639623324883</v>
      </c>
      <c r="AR18" s="14">
        <f t="shared" si="0"/>
        <v>1269.1483371458739</v>
      </c>
    </row>
    <row r="19" spans="1:44" ht="15" customHeight="1" thickBot="1" x14ac:dyDescent="0.3">
      <c r="A19" s="4" t="s">
        <v>16</v>
      </c>
      <c r="B19" s="2">
        <v>683279592.99999988</v>
      </c>
      <c r="C19" s="2">
        <v>2028519795.9999993</v>
      </c>
      <c r="D19" s="2">
        <v>204318291.99999994</v>
      </c>
      <c r="E19" s="2">
        <v>23049069.999999996</v>
      </c>
      <c r="F19" s="2">
        <v>64715780</v>
      </c>
      <c r="G19" s="2">
        <v>148953541.99999997</v>
      </c>
      <c r="H19" s="2">
        <v>285024856.99999976</v>
      </c>
      <c r="I19" s="2">
        <v>95478648.000000015</v>
      </c>
      <c r="J19" s="2">
        <v>0</v>
      </c>
      <c r="K19" s="2"/>
      <c r="L19" s="1">
        <f t="shared" ref="L19" si="6">B19+D19+F19+H19+J19</f>
        <v>1237338521.9999995</v>
      </c>
      <c r="M19" s="13">
        <f t="shared" ref="M19" si="7">C19+E19+G19+I19+K19</f>
        <v>2296001055.999999</v>
      </c>
      <c r="N19" s="17">
        <f t="shared" ref="N19" si="8">L19+M19</f>
        <v>3533339577.9999986</v>
      </c>
      <c r="P19" s="4" t="s">
        <v>16</v>
      </c>
      <c r="Q19" s="2">
        <v>166483</v>
      </c>
      <c r="R19" s="2">
        <v>348879</v>
      </c>
      <c r="S19" s="2">
        <v>40435</v>
      </c>
      <c r="T19" s="2">
        <v>4951</v>
      </c>
      <c r="U19" s="2">
        <v>11073</v>
      </c>
      <c r="V19" s="2">
        <v>18302</v>
      </c>
      <c r="W19" s="2">
        <v>99786</v>
      </c>
      <c r="X19" s="2">
        <v>23969</v>
      </c>
      <c r="Y19" s="2">
        <v>26998</v>
      </c>
      <c r="Z19" s="2">
        <v>0</v>
      </c>
      <c r="AA19" s="1">
        <f t="shared" ref="AA19" si="9">Q19+S19+U19+W19+Y19</f>
        <v>344775</v>
      </c>
      <c r="AB19" s="13">
        <f t="shared" ref="AB19" si="10">R19+T19+V19+X19+Z19</f>
        <v>396101</v>
      </c>
      <c r="AC19" s="14">
        <f t="shared" ref="AC19" si="11">AA19+AB19</f>
        <v>740876</v>
      </c>
      <c r="AE19" s="4" t="s">
        <v>16</v>
      </c>
      <c r="AF19" s="2">
        <f t="shared" si="5"/>
        <v>4104.2003868262818</v>
      </c>
      <c r="AG19" s="2">
        <f t="shared" si="0"/>
        <v>5814.3935175232655</v>
      </c>
      <c r="AH19" s="2">
        <f t="shared" si="0"/>
        <v>5053.0058612588091</v>
      </c>
      <c r="AI19" s="2">
        <f t="shared" si="0"/>
        <v>4655.4372853968889</v>
      </c>
      <c r="AJ19" s="2">
        <f t="shared" si="0"/>
        <v>5844.4667208525243</v>
      </c>
      <c r="AK19" s="2">
        <f t="shared" si="0"/>
        <v>8138.6483444432288</v>
      </c>
      <c r="AL19" s="2">
        <f t="shared" si="0"/>
        <v>2856.3611829314709</v>
      </c>
      <c r="AM19" s="2">
        <f t="shared" si="0"/>
        <v>3983.4222537444207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3588.8290102240576</v>
      </c>
      <c r="AQ19" s="13">
        <f t="shared" ref="AQ19" si="13">IFERROR(M19/AB19, "N.A.")</f>
        <v>5796.5040633575754</v>
      </c>
      <c r="AR19" s="14">
        <f t="shared" ref="AR19" si="14">IFERROR(N19/AC19, "N.A.")</f>
        <v>4769.1375857768353</v>
      </c>
    </row>
    <row r="20" spans="1:44" ht="15" customHeight="1" thickBot="1" x14ac:dyDescent="0.3">
      <c r="A20" s="5" t="s">
        <v>0</v>
      </c>
      <c r="B20" s="24">
        <f>B19+C19</f>
        <v>2711799388.999999</v>
      </c>
      <c r="C20" s="26"/>
      <c r="D20" s="24">
        <f>D19+E19</f>
        <v>227367361.99999994</v>
      </c>
      <c r="E20" s="26"/>
      <c r="F20" s="24">
        <f>F19+G19</f>
        <v>213669321.99999997</v>
      </c>
      <c r="G20" s="26"/>
      <c r="H20" s="24">
        <f>H19+I19</f>
        <v>380503504.99999976</v>
      </c>
      <c r="I20" s="26"/>
      <c r="J20" s="24">
        <f>J19+K19</f>
        <v>0</v>
      </c>
      <c r="K20" s="26"/>
      <c r="L20" s="24">
        <f>L19+M19</f>
        <v>3533339577.9999986</v>
      </c>
      <c r="M20" s="25"/>
      <c r="N20" s="18">
        <f>B20+D20+F20+H20+J20</f>
        <v>3533339577.999999</v>
      </c>
      <c r="P20" s="5" t="s">
        <v>0</v>
      </c>
      <c r="Q20" s="24">
        <f>Q19+R19</f>
        <v>515362</v>
      </c>
      <c r="R20" s="26"/>
      <c r="S20" s="24">
        <f>S19+T19</f>
        <v>45386</v>
      </c>
      <c r="T20" s="26"/>
      <c r="U20" s="24">
        <f>U19+V19</f>
        <v>29375</v>
      </c>
      <c r="V20" s="26"/>
      <c r="W20" s="24">
        <f>W19+X19</f>
        <v>123755</v>
      </c>
      <c r="X20" s="26"/>
      <c r="Y20" s="24">
        <f>Y19+Z19</f>
        <v>26998</v>
      </c>
      <c r="Z20" s="26"/>
      <c r="AA20" s="24">
        <f>AA19+AB19</f>
        <v>740876</v>
      </c>
      <c r="AB20" s="26"/>
      <c r="AC20" s="19">
        <f>Q20+S20+U20+W20+Y20</f>
        <v>740876</v>
      </c>
      <c r="AE20" s="5" t="s">
        <v>0</v>
      </c>
      <c r="AF20" s="27">
        <f>IFERROR(B20/Q20,"N.A.")</f>
        <v>5261.9312036975934</v>
      </c>
      <c r="AG20" s="28"/>
      <c r="AH20" s="27">
        <f>IFERROR(D20/S20,"N.A.")</f>
        <v>5009.636495835719</v>
      </c>
      <c r="AI20" s="28"/>
      <c r="AJ20" s="27">
        <f>IFERROR(F20/U20,"N.A.")</f>
        <v>7273.8492595744674</v>
      </c>
      <c r="AK20" s="28"/>
      <c r="AL20" s="27">
        <f>IFERROR(H20/W20,"N.A.")</f>
        <v>3074.6515696335482</v>
      </c>
      <c r="AM20" s="28"/>
      <c r="AN20" s="27">
        <f>IFERROR(J20/Y20,"N.A.")</f>
        <v>0</v>
      </c>
      <c r="AO20" s="28"/>
      <c r="AP20" s="27">
        <f>IFERROR(L20/AA20,"N.A.")</f>
        <v>4769.1375857768353</v>
      </c>
      <c r="AQ20" s="28"/>
      <c r="AR20" s="16">
        <f>IFERROR(N20/AC20, "N.A.")</f>
        <v>4769.1375857768362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128425254.99999985</v>
      </c>
      <c r="C27" s="2"/>
      <c r="D27" s="2">
        <v>76641285</v>
      </c>
      <c r="E27" s="2"/>
      <c r="F27" s="2">
        <v>56786049.999999993</v>
      </c>
      <c r="G27" s="2"/>
      <c r="H27" s="2">
        <v>200128485.00000003</v>
      </c>
      <c r="I27" s="2"/>
      <c r="J27" s="2">
        <v>0</v>
      </c>
      <c r="K27" s="2"/>
      <c r="L27" s="1">
        <f>B27+D27+F27+H27+J27</f>
        <v>461981074.99999988</v>
      </c>
      <c r="M27" s="13">
        <f>C27+E27+G27+I27+K27</f>
        <v>0</v>
      </c>
      <c r="N27" s="14">
        <f>L27+M27</f>
        <v>461981074.99999988</v>
      </c>
      <c r="P27" s="3" t="s">
        <v>12</v>
      </c>
      <c r="Q27" s="2">
        <v>25766</v>
      </c>
      <c r="R27" s="2">
        <v>0</v>
      </c>
      <c r="S27" s="2">
        <v>14707</v>
      </c>
      <c r="T27" s="2">
        <v>0</v>
      </c>
      <c r="U27" s="2">
        <v>9289</v>
      </c>
      <c r="V27" s="2">
        <v>0</v>
      </c>
      <c r="W27" s="2">
        <v>37741</v>
      </c>
      <c r="X27" s="2">
        <v>0</v>
      </c>
      <c r="Y27" s="2">
        <v>4707</v>
      </c>
      <c r="Z27" s="2">
        <v>0</v>
      </c>
      <c r="AA27" s="1">
        <f>Q27+S27+U27+W27+Y27</f>
        <v>92210</v>
      </c>
      <c r="AB27" s="13">
        <f>R27+T27+V27+X27+Z27</f>
        <v>0</v>
      </c>
      <c r="AC27" s="14">
        <f>AA27+AB27</f>
        <v>92210</v>
      </c>
      <c r="AE27" s="3" t="s">
        <v>12</v>
      </c>
      <c r="AF27" s="2">
        <f>IFERROR(B27/Q27, "N.A.")</f>
        <v>4984.2915081890806</v>
      </c>
      <c r="AG27" s="2" t="str">
        <f t="shared" ref="AG27:AR31" si="15">IFERROR(C27/R27, "N.A.")</f>
        <v>N.A.</v>
      </c>
      <c r="AH27" s="2">
        <f t="shared" si="15"/>
        <v>5211.2113279390769</v>
      </c>
      <c r="AI27" s="2" t="str">
        <f t="shared" si="15"/>
        <v>N.A.</v>
      </c>
      <c r="AJ27" s="2">
        <f t="shared" si="15"/>
        <v>6113.2576165356868</v>
      </c>
      <c r="AK27" s="2" t="str">
        <f t="shared" si="15"/>
        <v>N.A.</v>
      </c>
      <c r="AL27" s="2">
        <f t="shared" si="15"/>
        <v>5302.6810365385136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5010.0973321765523</v>
      </c>
      <c r="AQ27" s="13" t="str">
        <f t="shared" si="15"/>
        <v>N.A.</v>
      </c>
      <c r="AR27" s="14">
        <f t="shared" si="15"/>
        <v>5010.0973321765523</v>
      </c>
    </row>
    <row r="28" spans="1:44" ht="15" customHeight="1" thickBot="1" x14ac:dyDescent="0.3">
      <c r="A28" s="3" t="s">
        <v>13</v>
      </c>
      <c r="B28" s="2">
        <v>14470644.999999998</v>
      </c>
      <c r="C28" s="2">
        <v>4279420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14470644.999999998</v>
      </c>
      <c r="M28" s="13">
        <f t="shared" si="16"/>
        <v>4279420</v>
      </c>
      <c r="N28" s="14">
        <f t="shared" ref="N28:N30" si="17">L28+M28</f>
        <v>18750065</v>
      </c>
      <c r="P28" s="3" t="s">
        <v>13</v>
      </c>
      <c r="Q28" s="2">
        <v>2991</v>
      </c>
      <c r="R28" s="2">
        <v>982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2991</v>
      </c>
      <c r="AB28" s="13">
        <f t="shared" si="18"/>
        <v>982</v>
      </c>
      <c r="AC28" s="14">
        <f t="shared" ref="AC28:AC30" si="19">AA28+AB28</f>
        <v>3973</v>
      </c>
      <c r="AE28" s="3" t="s">
        <v>13</v>
      </c>
      <c r="AF28" s="2">
        <f t="shared" ref="AF28:AF31" si="20">IFERROR(B28/Q28, "N.A.")</f>
        <v>4838.0625208960209</v>
      </c>
      <c r="AG28" s="2">
        <f t="shared" si="15"/>
        <v>4357.8615071283093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4838.0625208960209</v>
      </c>
      <c r="AQ28" s="13">
        <f t="shared" si="15"/>
        <v>4357.8615071283093</v>
      </c>
      <c r="AR28" s="14">
        <f t="shared" si="15"/>
        <v>4719.3720110747545</v>
      </c>
    </row>
    <row r="29" spans="1:44" ht="15" customHeight="1" thickBot="1" x14ac:dyDescent="0.3">
      <c r="A29" s="3" t="s">
        <v>14</v>
      </c>
      <c r="B29" s="2">
        <v>284515656.00000006</v>
      </c>
      <c r="C29" s="2">
        <v>1247799040.9999993</v>
      </c>
      <c r="D29" s="2">
        <v>81624423.999999985</v>
      </c>
      <c r="E29" s="2">
        <v>20150770</v>
      </c>
      <c r="F29" s="2"/>
      <c r="G29" s="2">
        <v>123079249.99999996</v>
      </c>
      <c r="H29" s="2"/>
      <c r="I29" s="2">
        <v>69734327.99999997</v>
      </c>
      <c r="J29" s="2">
        <v>0</v>
      </c>
      <c r="K29" s="2"/>
      <c r="L29" s="1">
        <f t="shared" si="16"/>
        <v>366140080.00000006</v>
      </c>
      <c r="M29" s="13">
        <f t="shared" si="16"/>
        <v>1460763388.9999993</v>
      </c>
      <c r="N29" s="14">
        <f t="shared" si="17"/>
        <v>1826903468.9999993</v>
      </c>
      <c r="P29" s="3" t="s">
        <v>14</v>
      </c>
      <c r="Q29" s="2">
        <v>61867</v>
      </c>
      <c r="R29" s="2">
        <v>213531</v>
      </c>
      <c r="S29" s="2">
        <v>14827</v>
      </c>
      <c r="T29" s="2">
        <v>3902</v>
      </c>
      <c r="U29" s="2">
        <v>0</v>
      </c>
      <c r="V29" s="2">
        <v>13074</v>
      </c>
      <c r="W29" s="2">
        <v>0</v>
      </c>
      <c r="X29" s="2">
        <v>14389</v>
      </c>
      <c r="Y29" s="2">
        <v>3382</v>
      </c>
      <c r="Z29" s="2">
        <v>0</v>
      </c>
      <c r="AA29" s="1">
        <f t="shared" si="18"/>
        <v>80076</v>
      </c>
      <c r="AB29" s="13">
        <f t="shared" si="18"/>
        <v>244896</v>
      </c>
      <c r="AC29" s="14">
        <f t="shared" si="19"/>
        <v>324972</v>
      </c>
      <c r="AE29" s="3" t="s">
        <v>14</v>
      </c>
      <c r="AF29" s="2">
        <f t="shared" si="20"/>
        <v>4598.8274201108843</v>
      </c>
      <c r="AG29" s="2">
        <f t="shared" si="15"/>
        <v>5843.6435037535502</v>
      </c>
      <c r="AH29" s="2">
        <f t="shared" si="15"/>
        <v>5505.120658258581</v>
      </c>
      <c r="AI29" s="2">
        <f t="shared" si="15"/>
        <v>5164.2157867760125</v>
      </c>
      <c r="AJ29" s="2" t="str">
        <f t="shared" si="15"/>
        <v>N.A.</v>
      </c>
      <c r="AK29" s="2">
        <f t="shared" si="15"/>
        <v>9414.0469634388828</v>
      </c>
      <c r="AL29" s="2" t="str">
        <f t="shared" si="15"/>
        <v>N.A.</v>
      </c>
      <c r="AM29" s="2">
        <f t="shared" si="15"/>
        <v>4846.3637500868699</v>
      </c>
      <c r="AN29" s="2">
        <f t="shared" si="15"/>
        <v>0</v>
      </c>
      <c r="AO29" s="2" t="str">
        <f t="shared" si="15"/>
        <v>N.A.</v>
      </c>
      <c r="AP29" s="15">
        <f t="shared" si="15"/>
        <v>4572.4072131475104</v>
      </c>
      <c r="AQ29" s="13">
        <f t="shared" si="15"/>
        <v>5964.8315570691202</v>
      </c>
      <c r="AR29" s="14">
        <f t="shared" si="15"/>
        <v>5621.7257763745774</v>
      </c>
    </row>
    <row r="30" spans="1:44" ht="15" customHeight="1" thickBot="1" x14ac:dyDescent="0.3">
      <c r="A30" s="3" t="s">
        <v>15</v>
      </c>
      <c r="B30" s="2">
        <v>21650332.999999996</v>
      </c>
      <c r="C30" s="2">
        <v>4216450</v>
      </c>
      <c r="D30" s="2">
        <v>10203437</v>
      </c>
      <c r="E30" s="2">
        <v>904720</v>
      </c>
      <c r="F30" s="2"/>
      <c r="G30" s="2">
        <v>1511164</v>
      </c>
      <c r="H30" s="2">
        <v>11835987.999999998</v>
      </c>
      <c r="I30" s="2"/>
      <c r="J30" s="2">
        <v>0</v>
      </c>
      <c r="K30" s="2"/>
      <c r="L30" s="1">
        <f t="shared" si="16"/>
        <v>43689757.999999993</v>
      </c>
      <c r="M30" s="13">
        <f t="shared" si="16"/>
        <v>6632334</v>
      </c>
      <c r="N30" s="14">
        <f t="shared" si="17"/>
        <v>50322091.999999993</v>
      </c>
      <c r="P30" s="3" t="s">
        <v>15</v>
      </c>
      <c r="Q30" s="2">
        <v>7463</v>
      </c>
      <c r="R30" s="2">
        <v>916</v>
      </c>
      <c r="S30" s="2">
        <v>2762</v>
      </c>
      <c r="T30" s="2">
        <v>248</v>
      </c>
      <c r="U30" s="2">
        <v>0</v>
      </c>
      <c r="V30" s="2">
        <v>1443</v>
      </c>
      <c r="W30" s="2">
        <v>22293</v>
      </c>
      <c r="X30" s="2">
        <v>0</v>
      </c>
      <c r="Y30" s="2">
        <v>3261</v>
      </c>
      <c r="Z30" s="2">
        <v>0</v>
      </c>
      <c r="AA30" s="1">
        <f t="shared" si="18"/>
        <v>35779</v>
      </c>
      <c r="AB30" s="13">
        <f t="shared" si="18"/>
        <v>2607</v>
      </c>
      <c r="AC30" s="17">
        <f t="shared" si="19"/>
        <v>38386</v>
      </c>
      <c r="AE30" s="3" t="s">
        <v>15</v>
      </c>
      <c r="AF30" s="2">
        <f t="shared" si="20"/>
        <v>2901.0227790432796</v>
      </c>
      <c r="AG30" s="2">
        <f t="shared" si="15"/>
        <v>4603.1113537117908</v>
      </c>
      <c r="AH30" s="2">
        <f t="shared" si="15"/>
        <v>3694.2204923968138</v>
      </c>
      <c r="AI30" s="2">
        <f t="shared" si="15"/>
        <v>3648.0645161290322</v>
      </c>
      <c r="AJ30" s="2" t="str">
        <f t="shared" si="15"/>
        <v>N.A.</v>
      </c>
      <c r="AK30" s="2">
        <f t="shared" si="15"/>
        <v>1047.2376992376992</v>
      </c>
      <c r="AL30" s="2">
        <f t="shared" si="15"/>
        <v>530.92845287758485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1221.1005897314064</v>
      </c>
      <c r="AQ30" s="13">
        <f t="shared" si="15"/>
        <v>2544.0483314154199</v>
      </c>
      <c r="AR30" s="14">
        <f t="shared" si="15"/>
        <v>1310.9490960245921</v>
      </c>
    </row>
    <row r="31" spans="1:44" ht="15" customHeight="1" thickBot="1" x14ac:dyDescent="0.3">
      <c r="A31" s="4" t="s">
        <v>16</v>
      </c>
      <c r="B31" s="2">
        <v>449061888.9999997</v>
      </c>
      <c r="C31" s="2">
        <v>1256294910.999999</v>
      </c>
      <c r="D31" s="2">
        <v>168469145.99999994</v>
      </c>
      <c r="E31" s="2">
        <v>21055490</v>
      </c>
      <c r="F31" s="2">
        <v>56786049.999999993</v>
      </c>
      <c r="G31" s="2">
        <v>124590413.99999996</v>
      </c>
      <c r="H31" s="2">
        <v>211964472.99999979</v>
      </c>
      <c r="I31" s="2">
        <v>69734327.99999997</v>
      </c>
      <c r="J31" s="2">
        <v>0</v>
      </c>
      <c r="K31" s="2"/>
      <c r="L31" s="1">
        <f t="shared" ref="L31" si="21">B31+D31+F31+H31+J31</f>
        <v>886281557.9999994</v>
      </c>
      <c r="M31" s="13">
        <f t="shared" ref="M31" si="22">C31+E31+G31+I31+K31</f>
        <v>1471675142.999999</v>
      </c>
      <c r="N31" s="17">
        <f t="shared" ref="N31" si="23">L31+M31</f>
        <v>2357956700.9999986</v>
      </c>
      <c r="P31" s="4" t="s">
        <v>16</v>
      </c>
      <c r="Q31" s="2">
        <v>98087</v>
      </c>
      <c r="R31" s="2">
        <v>215429</v>
      </c>
      <c r="S31" s="2">
        <v>32296</v>
      </c>
      <c r="T31" s="2">
        <v>4150</v>
      </c>
      <c r="U31" s="2">
        <v>9289</v>
      </c>
      <c r="V31" s="2">
        <v>14517</v>
      </c>
      <c r="W31" s="2">
        <v>60034</v>
      </c>
      <c r="X31" s="2">
        <v>14389</v>
      </c>
      <c r="Y31" s="2">
        <v>11350</v>
      </c>
      <c r="Z31" s="2">
        <v>0</v>
      </c>
      <c r="AA31" s="1">
        <f t="shared" ref="AA31" si="24">Q31+S31+U31+W31+Y31</f>
        <v>211056</v>
      </c>
      <c r="AB31" s="13">
        <f t="shared" ref="AB31" si="25">R31+T31+V31+X31+Z31</f>
        <v>248485</v>
      </c>
      <c r="AC31" s="14">
        <f t="shared" ref="AC31" si="26">AA31+AB31</f>
        <v>459541</v>
      </c>
      <c r="AE31" s="4" t="s">
        <v>16</v>
      </c>
      <c r="AF31" s="2">
        <f t="shared" si="20"/>
        <v>4578.1998531915515</v>
      </c>
      <c r="AG31" s="2">
        <f t="shared" si="15"/>
        <v>5831.5960757372459</v>
      </c>
      <c r="AH31" s="2">
        <f t="shared" si="15"/>
        <v>5216.4090289819151</v>
      </c>
      <c r="AI31" s="2">
        <f t="shared" si="15"/>
        <v>5073.612048192771</v>
      </c>
      <c r="AJ31" s="2">
        <f t="shared" si="15"/>
        <v>6113.2576165356868</v>
      </c>
      <c r="AK31" s="2">
        <f t="shared" si="15"/>
        <v>8582.3802438520324</v>
      </c>
      <c r="AL31" s="2">
        <f t="shared" si="15"/>
        <v>3530.7404637372119</v>
      </c>
      <c r="AM31" s="2">
        <f t="shared" si="15"/>
        <v>4846.3637500868699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4199.2720320673161</v>
      </c>
      <c r="AQ31" s="13">
        <f t="shared" ref="AQ31" si="28">IFERROR(M31/AB31, "N.A.")</f>
        <v>5922.5914763466571</v>
      </c>
      <c r="AR31" s="14">
        <f t="shared" ref="AR31" si="29">IFERROR(N31/AC31, "N.A.")</f>
        <v>5131.1127864543068</v>
      </c>
    </row>
    <row r="32" spans="1:44" ht="15" customHeight="1" thickBot="1" x14ac:dyDescent="0.3">
      <c r="A32" s="5" t="s">
        <v>0</v>
      </c>
      <c r="B32" s="24">
        <f>B31+C31</f>
        <v>1705356799.9999988</v>
      </c>
      <c r="C32" s="26"/>
      <c r="D32" s="24">
        <f>D31+E31</f>
        <v>189524635.99999994</v>
      </c>
      <c r="E32" s="26"/>
      <c r="F32" s="24">
        <f>F31+G31</f>
        <v>181376463.99999994</v>
      </c>
      <c r="G32" s="26"/>
      <c r="H32" s="24">
        <f>H31+I31</f>
        <v>281698800.99999976</v>
      </c>
      <c r="I32" s="26"/>
      <c r="J32" s="24">
        <f>J31+K31</f>
        <v>0</v>
      </c>
      <c r="K32" s="26"/>
      <c r="L32" s="24">
        <f>L31+M31</f>
        <v>2357956700.9999986</v>
      </c>
      <c r="M32" s="25"/>
      <c r="N32" s="18">
        <f>B32+D32+F32+H32+J32</f>
        <v>2357956700.9999986</v>
      </c>
      <c r="P32" s="5" t="s">
        <v>0</v>
      </c>
      <c r="Q32" s="24">
        <f>Q31+R31</f>
        <v>313516</v>
      </c>
      <c r="R32" s="26"/>
      <c r="S32" s="24">
        <f>S31+T31</f>
        <v>36446</v>
      </c>
      <c r="T32" s="26"/>
      <c r="U32" s="24">
        <f>U31+V31</f>
        <v>23806</v>
      </c>
      <c r="V32" s="26"/>
      <c r="W32" s="24">
        <f>W31+X31</f>
        <v>74423</v>
      </c>
      <c r="X32" s="26"/>
      <c r="Y32" s="24">
        <f>Y31+Z31</f>
        <v>11350</v>
      </c>
      <c r="Z32" s="26"/>
      <c r="AA32" s="24">
        <f>AA31+AB31</f>
        <v>459541</v>
      </c>
      <c r="AB32" s="26"/>
      <c r="AC32" s="19">
        <f>Q32+S32+U32+W32+Y32</f>
        <v>459541</v>
      </c>
      <c r="AE32" s="5" t="s">
        <v>0</v>
      </c>
      <c r="AF32" s="27">
        <f>IFERROR(B32/Q32,"N.A.")</f>
        <v>5439.4569974100168</v>
      </c>
      <c r="AG32" s="28"/>
      <c r="AH32" s="27">
        <f>IFERROR(D32/S32,"N.A.")</f>
        <v>5200.1491521703329</v>
      </c>
      <c r="AI32" s="28"/>
      <c r="AJ32" s="27">
        <f>IFERROR(F32/U32,"N.A.")</f>
        <v>7618.9390909854637</v>
      </c>
      <c r="AK32" s="28"/>
      <c r="AL32" s="27">
        <f>IFERROR(H32/W32,"N.A.")</f>
        <v>3785.1040807277286</v>
      </c>
      <c r="AM32" s="28"/>
      <c r="AN32" s="27">
        <f>IFERROR(J32/Y32,"N.A.")</f>
        <v>0</v>
      </c>
      <c r="AO32" s="28"/>
      <c r="AP32" s="27">
        <f>IFERROR(L32/AA32,"N.A.")</f>
        <v>5131.1127864543068</v>
      </c>
      <c r="AQ32" s="28"/>
      <c r="AR32" s="16">
        <f>IFERROR(N32/AC32, "N.A.")</f>
        <v>5131.1127864543068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14735259.000000002</v>
      </c>
      <c r="C39" s="2"/>
      <c r="D39" s="2">
        <v>3179094</v>
      </c>
      <c r="E39" s="2"/>
      <c r="F39" s="2">
        <v>7929730.0000000009</v>
      </c>
      <c r="G39" s="2"/>
      <c r="H39" s="2">
        <v>72920203.999999985</v>
      </c>
      <c r="I39" s="2"/>
      <c r="J39" s="2">
        <v>0</v>
      </c>
      <c r="K39" s="2"/>
      <c r="L39" s="1">
        <f>B39+D39+F39+H39+J39</f>
        <v>98764286.999999985</v>
      </c>
      <c r="M39" s="13">
        <f>C39+E39+G39+I39+K39</f>
        <v>0</v>
      </c>
      <c r="N39" s="14">
        <f>L39+M39</f>
        <v>98764286.999999985</v>
      </c>
      <c r="P39" s="3" t="s">
        <v>12</v>
      </c>
      <c r="Q39" s="2">
        <v>5252</v>
      </c>
      <c r="R39" s="2">
        <v>0</v>
      </c>
      <c r="S39" s="2">
        <v>839</v>
      </c>
      <c r="T39" s="2">
        <v>0</v>
      </c>
      <c r="U39" s="2">
        <v>1784</v>
      </c>
      <c r="V39" s="2">
        <v>0</v>
      </c>
      <c r="W39" s="2">
        <v>39345</v>
      </c>
      <c r="X39" s="2">
        <v>0</v>
      </c>
      <c r="Y39" s="2">
        <v>6565</v>
      </c>
      <c r="Z39" s="2">
        <v>0</v>
      </c>
      <c r="AA39" s="1">
        <f>Q39+S39+U39+W39+Y39</f>
        <v>53785</v>
      </c>
      <c r="AB39" s="13">
        <f>R39+T39+V39+X39+Z39</f>
        <v>0</v>
      </c>
      <c r="AC39" s="14">
        <f>AA39+AB39</f>
        <v>53785</v>
      </c>
      <c r="AE39" s="3" t="s">
        <v>12</v>
      </c>
      <c r="AF39" s="2">
        <f>IFERROR(B39/Q39, "N.A.")</f>
        <v>2805.6471820258953</v>
      </c>
      <c r="AG39" s="2" t="str">
        <f t="shared" ref="AG39:AR43" si="30">IFERROR(C39/R39, "N.A.")</f>
        <v>N.A.</v>
      </c>
      <c r="AH39" s="2">
        <f t="shared" si="30"/>
        <v>3789.1466030989272</v>
      </c>
      <c r="AI39" s="2" t="str">
        <f t="shared" si="30"/>
        <v>N.A.</v>
      </c>
      <c r="AJ39" s="2">
        <f t="shared" si="30"/>
        <v>4444.9159192825118</v>
      </c>
      <c r="AK39" s="2" t="str">
        <f t="shared" si="30"/>
        <v>N.A.</v>
      </c>
      <c r="AL39" s="2">
        <f t="shared" si="30"/>
        <v>1853.353767950184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1836.2793901645437</v>
      </c>
      <c r="AQ39" s="13" t="str">
        <f t="shared" si="30"/>
        <v>N.A.</v>
      </c>
      <c r="AR39" s="14">
        <f t="shared" si="30"/>
        <v>1836.2793901645437</v>
      </c>
    </row>
    <row r="40" spans="1:44" ht="15" customHeight="1" thickBot="1" x14ac:dyDescent="0.3">
      <c r="A40" s="3" t="s">
        <v>13</v>
      </c>
      <c r="B40" s="2">
        <v>83272297.000000015</v>
      </c>
      <c r="C40" s="2">
        <v>1211900</v>
      </c>
      <c r="D40" s="2">
        <v>735945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84008242.000000015</v>
      </c>
      <c r="M40" s="13">
        <f t="shared" si="31"/>
        <v>1211900</v>
      </c>
      <c r="N40" s="14">
        <f t="shared" ref="N40:N42" si="32">L40+M40</f>
        <v>85220142.000000015</v>
      </c>
      <c r="P40" s="3" t="s">
        <v>13</v>
      </c>
      <c r="Q40" s="2">
        <v>26813</v>
      </c>
      <c r="R40" s="2">
        <v>344</v>
      </c>
      <c r="S40" s="2">
        <v>163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26976</v>
      </c>
      <c r="AB40" s="13">
        <f t="shared" si="33"/>
        <v>344</v>
      </c>
      <c r="AC40" s="14">
        <f t="shared" ref="AC40:AC42" si="34">AA40+AB40</f>
        <v>27320</v>
      </c>
      <c r="AE40" s="3" t="s">
        <v>13</v>
      </c>
      <c r="AF40" s="2">
        <f t="shared" ref="AF40:AF43" si="35">IFERROR(B40/Q40, "N.A.")</f>
        <v>3105.6687800693699</v>
      </c>
      <c r="AG40" s="2">
        <f t="shared" si="30"/>
        <v>3522.9651162790697</v>
      </c>
      <c r="AH40" s="2">
        <f t="shared" si="30"/>
        <v>4515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3114.1845344009494</v>
      </c>
      <c r="AQ40" s="13">
        <f t="shared" si="30"/>
        <v>3522.9651162790697</v>
      </c>
      <c r="AR40" s="14">
        <f t="shared" si="30"/>
        <v>3119.3316983894588</v>
      </c>
    </row>
    <row r="41" spans="1:44" ht="15" customHeight="1" thickBot="1" x14ac:dyDescent="0.3">
      <c r="A41" s="3" t="s">
        <v>14</v>
      </c>
      <c r="B41" s="2">
        <v>136210147.99999997</v>
      </c>
      <c r="C41" s="2">
        <v>771012985</v>
      </c>
      <c r="D41" s="2">
        <v>31934107</v>
      </c>
      <c r="E41" s="2">
        <v>1993580</v>
      </c>
      <c r="F41" s="2"/>
      <c r="G41" s="2">
        <v>24337410</v>
      </c>
      <c r="H41" s="2"/>
      <c r="I41" s="2">
        <v>25744320</v>
      </c>
      <c r="J41" s="2">
        <v>0</v>
      </c>
      <c r="K41" s="2"/>
      <c r="L41" s="1">
        <f t="shared" si="31"/>
        <v>168144254.99999997</v>
      </c>
      <c r="M41" s="13">
        <f t="shared" si="31"/>
        <v>823088295</v>
      </c>
      <c r="N41" s="14">
        <f t="shared" si="32"/>
        <v>991232550</v>
      </c>
      <c r="P41" s="3" t="s">
        <v>14</v>
      </c>
      <c r="Q41" s="2">
        <v>36331</v>
      </c>
      <c r="R41" s="2">
        <v>133106</v>
      </c>
      <c r="S41" s="2">
        <v>7137</v>
      </c>
      <c r="T41" s="2">
        <v>801</v>
      </c>
      <c r="U41" s="2">
        <v>0</v>
      </c>
      <c r="V41" s="2">
        <v>3631</v>
      </c>
      <c r="W41" s="2">
        <v>0</v>
      </c>
      <c r="X41" s="2">
        <v>9580</v>
      </c>
      <c r="Y41" s="2">
        <v>8249</v>
      </c>
      <c r="Z41" s="2">
        <v>0</v>
      </c>
      <c r="AA41" s="1">
        <f t="shared" si="33"/>
        <v>51717</v>
      </c>
      <c r="AB41" s="13">
        <f t="shared" si="33"/>
        <v>147118</v>
      </c>
      <c r="AC41" s="14">
        <f t="shared" si="34"/>
        <v>198835</v>
      </c>
      <c r="AE41" s="3" t="s">
        <v>14</v>
      </c>
      <c r="AF41" s="2">
        <f t="shared" si="35"/>
        <v>3749.1439266741891</v>
      </c>
      <c r="AG41" s="2">
        <f t="shared" si="30"/>
        <v>5792.4735549111238</v>
      </c>
      <c r="AH41" s="2">
        <f t="shared" si="30"/>
        <v>4474.4440240997619</v>
      </c>
      <c r="AI41" s="2">
        <f t="shared" si="30"/>
        <v>2488.863920099875</v>
      </c>
      <c r="AJ41" s="2" t="str">
        <f t="shared" si="30"/>
        <v>N.A.</v>
      </c>
      <c r="AK41" s="2">
        <f t="shared" si="30"/>
        <v>6702.6741944367941</v>
      </c>
      <c r="AL41" s="2" t="str">
        <f t="shared" si="30"/>
        <v>N.A.</v>
      </c>
      <c r="AM41" s="2">
        <f t="shared" si="30"/>
        <v>2687.2985386221294</v>
      </c>
      <c r="AN41" s="2">
        <f t="shared" si="30"/>
        <v>0</v>
      </c>
      <c r="AO41" s="2" t="str">
        <f t="shared" si="30"/>
        <v>N.A.</v>
      </c>
      <c r="AP41" s="15">
        <f t="shared" si="30"/>
        <v>3251.2376007889084</v>
      </c>
      <c r="AQ41" s="13">
        <f t="shared" si="30"/>
        <v>5594.7490789706226</v>
      </c>
      <c r="AR41" s="14">
        <f t="shared" si="30"/>
        <v>4985.2015490230597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25718</v>
      </c>
      <c r="H42" s="2">
        <v>140180</v>
      </c>
      <c r="I42" s="2"/>
      <c r="J42" s="2">
        <v>0</v>
      </c>
      <c r="K42" s="2"/>
      <c r="L42" s="1">
        <f t="shared" si="31"/>
        <v>140180</v>
      </c>
      <c r="M42" s="13">
        <f t="shared" si="31"/>
        <v>25718</v>
      </c>
      <c r="N42" s="14">
        <f t="shared" si="32"/>
        <v>165898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154</v>
      </c>
      <c r="W42" s="2">
        <v>407</v>
      </c>
      <c r="X42" s="2">
        <v>0</v>
      </c>
      <c r="Y42" s="2">
        <v>834</v>
      </c>
      <c r="Z42" s="2">
        <v>0</v>
      </c>
      <c r="AA42" s="1">
        <f t="shared" si="33"/>
        <v>1241</v>
      </c>
      <c r="AB42" s="13">
        <f t="shared" si="33"/>
        <v>154</v>
      </c>
      <c r="AC42" s="14">
        <f t="shared" si="34"/>
        <v>1395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167</v>
      </c>
      <c r="AL42" s="2">
        <f t="shared" si="30"/>
        <v>344.42260442260442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112.95729250604352</v>
      </c>
      <c r="AQ42" s="13">
        <f t="shared" si="30"/>
        <v>167</v>
      </c>
      <c r="AR42" s="14">
        <f t="shared" si="30"/>
        <v>118.92329749103942</v>
      </c>
    </row>
    <row r="43" spans="1:44" ht="15" customHeight="1" thickBot="1" x14ac:dyDescent="0.3">
      <c r="A43" s="4" t="s">
        <v>16</v>
      </c>
      <c r="B43" s="2">
        <v>234217703.99999994</v>
      </c>
      <c r="C43" s="2">
        <v>772224884.9999994</v>
      </c>
      <c r="D43" s="2">
        <v>35849146.000000007</v>
      </c>
      <c r="E43" s="2">
        <v>1993580</v>
      </c>
      <c r="F43" s="2">
        <v>7929730.0000000009</v>
      </c>
      <c r="G43" s="2">
        <v>24363128.000000004</v>
      </c>
      <c r="H43" s="2">
        <v>73060384.000000045</v>
      </c>
      <c r="I43" s="2">
        <v>25744320</v>
      </c>
      <c r="J43" s="2">
        <v>0</v>
      </c>
      <c r="K43" s="2"/>
      <c r="L43" s="1">
        <f t="shared" ref="L43" si="36">B43+D43+F43+H43+J43</f>
        <v>351056964</v>
      </c>
      <c r="M43" s="13">
        <f t="shared" ref="M43" si="37">C43+E43+G43+I43+K43</f>
        <v>824325912.9999994</v>
      </c>
      <c r="N43" s="17">
        <f t="shared" ref="N43" si="38">L43+M43</f>
        <v>1175382876.9999995</v>
      </c>
      <c r="P43" s="4" t="s">
        <v>16</v>
      </c>
      <c r="Q43" s="2">
        <v>68396</v>
      </c>
      <c r="R43" s="2">
        <v>133450</v>
      </c>
      <c r="S43" s="2">
        <v>8139</v>
      </c>
      <c r="T43" s="2">
        <v>801</v>
      </c>
      <c r="U43" s="2">
        <v>1784</v>
      </c>
      <c r="V43" s="2">
        <v>3785</v>
      </c>
      <c r="W43" s="2">
        <v>39752</v>
      </c>
      <c r="X43" s="2">
        <v>9580</v>
      </c>
      <c r="Y43" s="2">
        <v>15648</v>
      </c>
      <c r="Z43" s="2">
        <v>0</v>
      </c>
      <c r="AA43" s="1">
        <f t="shared" ref="AA43" si="39">Q43+S43+U43+W43+Y43</f>
        <v>133719</v>
      </c>
      <c r="AB43" s="13">
        <f t="shared" ref="AB43" si="40">R43+T43+V43+X43+Z43</f>
        <v>147616</v>
      </c>
      <c r="AC43" s="17">
        <f t="shared" ref="AC43" si="41">AA43+AB43</f>
        <v>281335</v>
      </c>
      <c r="AE43" s="4" t="s">
        <v>16</v>
      </c>
      <c r="AF43" s="2">
        <f t="shared" si="35"/>
        <v>3424.4356979940339</v>
      </c>
      <c r="AG43" s="2">
        <f t="shared" si="30"/>
        <v>5786.6233420756789</v>
      </c>
      <c r="AH43" s="2">
        <f t="shared" si="30"/>
        <v>4404.6130974321177</v>
      </c>
      <c r="AI43" s="2">
        <f t="shared" si="30"/>
        <v>2488.863920099875</v>
      </c>
      <c r="AJ43" s="2">
        <f t="shared" si="30"/>
        <v>4444.9159192825118</v>
      </c>
      <c r="AK43" s="2">
        <f t="shared" si="30"/>
        <v>6436.7577278731842</v>
      </c>
      <c r="AL43" s="2">
        <f t="shared" si="30"/>
        <v>1837.9046085731547</v>
      </c>
      <c r="AM43" s="2">
        <f t="shared" si="30"/>
        <v>2687.2985386221294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2625.3334529872345</v>
      </c>
      <c r="AQ43" s="13">
        <f t="shared" ref="AQ43" si="43">IFERROR(M43/AB43, "N.A.")</f>
        <v>5584.2585695317539</v>
      </c>
      <c r="AR43" s="14">
        <f t="shared" ref="AR43" si="44">IFERROR(N43/AC43, "N.A.")</f>
        <v>4177.8764711109516</v>
      </c>
    </row>
    <row r="44" spans="1:44" ht="15" customHeight="1" thickBot="1" x14ac:dyDescent="0.3">
      <c r="A44" s="5" t="s">
        <v>0</v>
      </c>
      <c r="B44" s="24">
        <f>B43+C43</f>
        <v>1006442588.9999993</v>
      </c>
      <c r="C44" s="26"/>
      <c r="D44" s="24">
        <f>D43+E43</f>
        <v>37842726.000000007</v>
      </c>
      <c r="E44" s="26"/>
      <c r="F44" s="24">
        <f>F43+G43</f>
        <v>32292858.000000004</v>
      </c>
      <c r="G44" s="26"/>
      <c r="H44" s="24">
        <f>H43+I43</f>
        <v>98804704.000000045</v>
      </c>
      <c r="I44" s="26"/>
      <c r="J44" s="24">
        <f>J43+K43</f>
        <v>0</v>
      </c>
      <c r="K44" s="26"/>
      <c r="L44" s="24">
        <f>L43+M43</f>
        <v>1175382876.9999995</v>
      </c>
      <c r="M44" s="25"/>
      <c r="N44" s="18">
        <f>B44+D44+F44+H44+J44</f>
        <v>1175382876.9999993</v>
      </c>
      <c r="P44" s="5" t="s">
        <v>0</v>
      </c>
      <c r="Q44" s="24">
        <f>Q43+R43</f>
        <v>201846</v>
      </c>
      <c r="R44" s="26"/>
      <c r="S44" s="24">
        <f>S43+T43</f>
        <v>8940</v>
      </c>
      <c r="T44" s="26"/>
      <c r="U44" s="24">
        <f>U43+V43</f>
        <v>5569</v>
      </c>
      <c r="V44" s="26"/>
      <c r="W44" s="24">
        <f>W43+X43</f>
        <v>49332</v>
      </c>
      <c r="X44" s="26"/>
      <c r="Y44" s="24">
        <f>Y43+Z43</f>
        <v>15648</v>
      </c>
      <c r="Z44" s="26"/>
      <c r="AA44" s="24">
        <f>AA43+AB43</f>
        <v>281335</v>
      </c>
      <c r="AB44" s="25"/>
      <c r="AC44" s="18">
        <f>Q44+S44+U44+W44+Y44</f>
        <v>281335</v>
      </c>
      <c r="AE44" s="5" t="s">
        <v>0</v>
      </c>
      <c r="AF44" s="27">
        <f>IFERROR(B44/Q44,"N.A.")</f>
        <v>4986.1904075384173</v>
      </c>
      <c r="AG44" s="28"/>
      <c r="AH44" s="27">
        <f>IFERROR(D44/S44,"N.A.")</f>
        <v>4232.9671140939608</v>
      </c>
      <c r="AI44" s="28"/>
      <c r="AJ44" s="27">
        <f>IFERROR(F44/U44,"N.A.")</f>
        <v>5798.6816304543008</v>
      </c>
      <c r="AK44" s="28"/>
      <c r="AL44" s="27">
        <f>IFERROR(H44/W44,"N.A.")</f>
        <v>2002.8521851941953</v>
      </c>
      <c r="AM44" s="28"/>
      <c r="AN44" s="27">
        <f>IFERROR(J44/Y44,"N.A.")</f>
        <v>0</v>
      </c>
      <c r="AO44" s="28"/>
      <c r="AP44" s="27">
        <f>IFERROR(L44/AA44,"N.A.")</f>
        <v>4177.8764711109516</v>
      </c>
      <c r="AQ44" s="28"/>
      <c r="AR44" s="16">
        <f>IFERROR(N44/AC44, "N.A.")</f>
        <v>4177.8764711109507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11123412.000000004</v>
      </c>
      <c r="C15" s="2"/>
      <c r="D15" s="2">
        <v>1446804</v>
      </c>
      <c r="E15" s="2"/>
      <c r="F15" s="2">
        <v>3087620</v>
      </c>
      <c r="G15" s="2"/>
      <c r="H15" s="2">
        <v>13906152.999999998</v>
      </c>
      <c r="I15" s="2"/>
      <c r="J15" s="2">
        <v>0</v>
      </c>
      <c r="K15" s="2"/>
      <c r="L15" s="1">
        <f>B15+D15+F15+H15+J15</f>
        <v>29563989</v>
      </c>
      <c r="M15" s="13">
        <f>C15+E15+G15+I15+K15</f>
        <v>0</v>
      </c>
      <c r="N15" s="14">
        <f>L15+M15</f>
        <v>29563989</v>
      </c>
      <c r="P15" s="3" t="s">
        <v>12</v>
      </c>
      <c r="Q15" s="2">
        <v>2548</v>
      </c>
      <c r="R15" s="2">
        <v>0</v>
      </c>
      <c r="S15" s="2">
        <v>368</v>
      </c>
      <c r="T15" s="2">
        <v>0</v>
      </c>
      <c r="U15" s="2">
        <v>919</v>
      </c>
      <c r="V15" s="2">
        <v>0</v>
      </c>
      <c r="W15" s="2">
        <v>6838</v>
      </c>
      <c r="X15" s="2">
        <v>0</v>
      </c>
      <c r="Y15" s="2">
        <v>1738</v>
      </c>
      <c r="Z15" s="2">
        <v>0</v>
      </c>
      <c r="AA15" s="1">
        <f>Q15+S15+U15+W15+Y15</f>
        <v>12411</v>
      </c>
      <c r="AB15" s="13">
        <f>R15+T15+V15+X15+Z15</f>
        <v>0</v>
      </c>
      <c r="AC15" s="14">
        <f>AA15+AB15</f>
        <v>12411</v>
      </c>
      <c r="AE15" s="3" t="s">
        <v>12</v>
      </c>
      <c r="AF15" s="2">
        <f>IFERROR(B15/Q15, "N.A.")</f>
        <v>4365.5463108320264</v>
      </c>
      <c r="AG15" s="2" t="str">
        <f t="shared" ref="AG15:AR19" si="0">IFERROR(C15/R15, "N.A.")</f>
        <v>N.A.</v>
      </c>
      <c r="AH15" s="2">
        <f t="shared" si="0"/>
        <v>3931.532608695652</v>
      </c>
      <c r="AI15" s="2" t="str">
        <f t="shared" si="0"/>
        <v>N.A.</v>
      </c>
      <c r="AJ15" s="2">
        <f t="shared" si="0"/>
        <v>3359.760609357998</v>
      </c>
      <c r="AK15" s="2" t="str">
        <f t="shared" si="0"/>
        <v>N.A.</v>
      </c>
      <c r="AL15" s="2">
        <f t="shared" si="0"/>
        <v>2033.6579409183969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2382.0795262267343</v>
      </c>
      <c r="AQ15" s="13" t="str">
        <f t="shared" si="0"/>
        <v>N.A.</v>
      </c>
      <c r="AR15" s="14">
        <f t="shared" si="0"/>
        <v>2382.0795262267343</v>
      </c>
    </row>
    <row r="16" spans="1:44" ht="15" customHeight="1" thickBot="1" x14ac:dyDescent="0.3">
      <c r="A16" s="3" t="s">
        <v>13</v>
      </c>
      <c r="B16" s="2">
        <v>1348419.9999999998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1348419.9999999998</v>
      </c>
      <c r="M16" s="13">
        <f t="shared" si="1"/>
        <v>0</v>
      </c>
      <c r="N16" s="14">
        <f t="shared" ref="N16:N18" si="2">L16+M16</f>
        <v>1348419.9999999998</v>
      </c>
      <c r="P16" s="3" t="s">
        <v>13</v>
      </c>
      <c r="Q16" s="2">
        <v>606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606</v>
      </c>
      <c r="AB16" s="13">
        <f t="shared" si="3"/>
        <v>0</v>
      </c>
      <c r="AC16" s="14">
        <f t="shared" ref="AC16:AC18" si="4">AA16+AB16</f>
        <v>606</v>
      </c>
      <c r="AE16" s="3" t="s">
        <v>13</v>
      </c>
      <c r="AF16" s="2">
        <f t="shared" ref="AF16:AF19" si="5">IFERROR(B16/Q16, "N.A.")</f>
        <v>2225.1155115511547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2225.1155115511547</v>
      </c>
      <c r="AQ16" s="13" t="str">
        <f t="shared" si="0"/>
        <v>N.A.</v>
      </c>
      <c r="AR16" s="14">
        <f t="shared" si="0"/>
        <v>2225.1155115511547</v>
      </c>
    </row>
    <row r="17" spans="1:44" ht="15" customHeight="1" thickBot="1" x14ac:dyDescent="0.3">
      <c r="A17" s="3" t="s">
        <v>14</v>
      </c>
      <c r="B17" s="2">
        <v>15638234</v>
      </c>
      <c r="C17" s="2">
        <v>59289670.000000007</v>
      </c>
      <c r="D17" s="2">
        <v>847530</v>
      </c>
      <c r="E17" s="2">
        <v>785180</v>
      </c>
      <c r="F17" s="2"/>
      <c r="G17" s="2">
        <v>4841200</v>
      </c>
      <c r="H17" s="2"/>
      <c r="I17" s="2">
        <v>1430999.9999999998</v>
      </c>
      <c r="J17" s="2">
        <v>0</v>
      </c>
      <c r="K17" s="2"/>
      <c r="L17" s="1">
        <f t="shared" si="1"/>
        <v>16485764</v>
      </c>
      <c r="M17" s="13">
        <f t="shared" si="1"/>
        <v>66347050.000000007</v>
      </c>
      <c r="N17" s="14">
        <f t="shared" si="2"/>
        <v>82832814</v>
      </c>
      <c r="P17" s="3" t="s">
        <v>14</v>
      </c>
      <c r="Q17" s="2">
        <v>5275</v>
      </c>
      <c r="R17" s="2">
        <v>9414</v>
      </c>
      <c r="S17" s="2">
        <v>438</v>
      </c>
      <c r="T17" s="2">
        <v>332</v>
      </c>
      <c r="U17" s="2">
        <v>0</v>
      </c>
      <c r="V17" s="2">
        <v>1444</v>
      </c>
      <c r="W17" s="2">
        <v>0</v>
      </c>
      <c r="X17" s="2">
        <v>544</v>
      </c>
      <c r="Y17" s="2">
        <v>1022</v>
      </c>
      <c r="Z17" s="2">
        <v>0</v>
      </c>
      <c r="AA17" s="1">
        <f t="shared" si="3"/>
        <v>6735</v>
      </c>
      <c r="AB17" s="13">
        <f t="shared" si="3"/>
        <v>11734</v>
      </c>
      <c r="AC17" s="14">
        <f t="shared" si="4"/>
        <v>18469</v>
      </c>
      <c r="AE17" s="3" t="s">
        <v>14</v>
      </c>
      <c r="AF17" s="2">
        <f t="shared" si="5"/>
        <v>2964.5941232227487</v>
      </c>
      <c r="AG17" s="2">
        <f t="shared" si="0"/>
        <v>6298.0316549819427</v>
      </c>
      <c r="AH17" s="2">
        <f t="shared" si="0"/>
        <v>1935</v>
      </c>
      <c r="AI17" s="2">
        <f t="shared" si="0"/>
        <v>2365</v>
      </c>
      <c r="AJ17" s="2" t="str">
        <f t="shared" si="0"/>
        <v>N.A.</v>
      </c>
      <c r="AK17" s="2">
        <f t="shared" si="0"/>
        <v>3352.6315789473683</v>
      </c>
      <c r="AL17" s="2" t="str">
        <f t="shared" si="0"/>
        <v>N.A.</v>
      </c>
      <c r="AM17" s="2">
        <f t="shared" si="0"/>
        <v>2630.5147058823527</v>
      </c>
      <c r="AN17" s="2">
        <f t="shared" si="0"/>
        <v>0</v>
      </c>
      <c r="AO17" s="2" t="str">
        <f t="shared" si="0"/>
        <v>N.A.</v>
      </c>
      <c r="AP17" s="15">
        <f t="shared" si="0"/>
        <v>2447.7749072011879</v>
      </c>
      <c r="AQ17" s="13">
        <f t="shared" si="0"/>
        <v>5654.2568604056596</v>
      </c>
      <c r="AR17" s="14">
        <f t="shared" si="0"/>
        <v>4484.964751746169</v>
      </c>
    </row>
    <row r="18" spans="1:44" ht="15" customHeight="1" thickBot="1" x14ac:dyDescent="0.3">
      <c r="A18" s="3" t="s">
        <v>15</v>
      </c>
      <c r="B18" s="2">
        <v>6296274.9999999991</v>
      </c>
      <c r="C18" s="2">
        <v>1236250</v>
      </c>
      <c r="D18" s="2">
        <v>253151</v>
      </c>
      <c r="E18" s="2"/>
      <c r="F18" s="2"/>
      <c r="G18" s="2">
        <v>0</v>
      </c>
      <c r="H18" s="2">
        <v>1674171</v>
      </c>
      <c r="I18" s="2"/>
      <c r="J18" s="2">
        <v>0</v>
      </c>
      <c r="K18" s="2"/>
      <c r="L18" s="1">
        <f t="shared" si="1"/>
        <v>8223596.9999999991</v>
      </c>
      <c r="M18" s="13">
        <f t="shared" si="1"/>
        <v>1236250</v>
      </c>
      <c r="N18" s="14">
        <f t="shared" si="2"/>
        <v>9459847</v>
      </c>
      <c r="P18" s="3" t="s">
        <v>15</v>
      </c>
      <c r="Q18" s="2">
        <v>2301</v>
      </c>
      <c r="R18" s="2">
        <v>230</v>
      </c>
      <c r="S18" s="2">
        <v>149</v>
      </c>
      <c r="T18" s="2">
        <v>0</v>
      </c>
      <c r="U18" s="2">
        <v>0</v>
      </c>
      <c r="V18" s="2">
        <v>149</v>
      </c>
      <c r="W18" s="2">
        <v>10010</v>
      </c>
      <c r="X18" s="2">
        <v>0</v>
      </c>
      <c r="Y18" s="2">
        <v>1718</v>
      </c>
      <c r="Z18" s="2">
        <v>0</v>
      </c>
      <c r="AA18" s="1">
        <f t="shared" si="3"/>
        <v>14178</v>
      </c>
      <c r="AB18" s="13">
        <f t="shared" si="3"/>
        <v>379</v>
      </c>
      <c r="AC18" s="17">
        <f t="shared" si="4"/>
        <v>14557</v>
      </c>
      <c r="AE18" s="3" t="s">
        <v>15</v>
      </c>
      <c r="AF18" s="2">
        <f t="shared" si="5"/>
        <v>2736.3211647109947</v>
      </c>
      <c r="AG18" s="2">
        <f t="shared" si="0"/>
        <v>5375</v>
      </c>
      <c r="AH18" s="2">
        <f t="shared" si="0"/>
        <v>1699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167.24985014985015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580.02517985611507</v>
      </c>
      <c r="AQ18" s="13">
        <f t="shared" si="0"/>
        <v>3261.873350923483</v>
      </c>
      <c r="AR18" s="14">
        <f t="shared" si="0"/>
        <v>649.84866387305078</v>
      </c>
    </row>
    <row r="19" spans="1:44" ht="15" customHeight="1" thickBot="1" x14ac:dyDescent="0.3">
      <c r="A19" s="4" t="s">
        <v>16</v>
      </c>
      <c r="B19" s="2">
        <v>34406340.999999993</v>
      </c>
      <c r="C19" s="2">
        <v>60525920</v>
      </c>
      <c r="D19" s="2">
        <v>2547485.0000000005</v>
      </c>
      <c r="E19" s="2">
        <v>785180</v>
      </c>
      <c r="F19" s="2">
        <v>3087620</v>
      </c>
      <c r="G19" s="2">
        <v>4841200</v>
      </c>
      <c r="H19" s="2">
        <v>15580323.999999989</v>
      </c>
      <c r="I19" s="2">
        <v>1430999.9999999998</v>
      </c>
      <c r="J19" s="2">
        <v>0</v>
      </c>
      <c r="K19" s="2"/>
      <c r="L19" s="1">
        <f t="shared" ref="L19" si="6">B19+D19+F19+H19+J19</f>
        <v>55621769.999999985</v>
      </c>
      <c r="M19" s="13">
        <f t="shared" ref="M19" si="7">C19+E19+G19+I19+K19</f>
        <v>67583300</v>
      </c>
      <c r="N19" s="17">
        <f t="shared" ref="N19" si="8">L19+M19</f>
        <v>123205069.99999999</v>
      </c>
      <c r="P19" s="4" t="s">
        <v>16</v>
      </c>
      <c r="Q19" s="2">
        <v>10730</v>
      </c>
      <c r="R19" s="2">
        <v>9644</v>
      </c>
      <c r="S19" s="2">
        <v>955</v>
      </c>
      <c r="T19" s="2">
        <v>332</v>
      </c>
      <c r="U19" s="2">
        <v>919</v>
      </c>
      <c r="V19" s="2">
        <v>1593</v>
      </c>
      <c r="W19" s="2">
        <v>16848</v>
      </c>
      <c r="X19" s="2">
        <v>544</v>
      </c>
      <c r="Y19" s="2">
        <v>4478</v>
      </c>
      <c r="Z19" s="2">
        <v>0</v>
      </c>
      <c r="AA19" s="1">
        <f t="shared" ref="AA19" si="9">Q19+S19+U19+W19+Y19</f>
        <v>33930</v>
      </c>
      <c r="AB19" s="13">
        <f t="shared" ref="AB19" si="10">R19+T19+V19+X19+Z19</f>
        <v>12113</v>
      </c>
      <c r="AC19" s="14">
        <f t="shared" ref="AC19" si="11">AA19+AB19</f>
        <v>46043</v>
      </c>
      <c r="AE19" s="4" t="s">
        <v>16</v>
      </c>
      <c r="AF19" s="2">
        <f t="shared" si="5"/>
        <v>3206.5555452003723</v>
      </c>
      <c r="AG19" s="2">
        <f t="shared" si="0"/>
        <v>6276.0182496889256</v>
      </c>
      <c r="AH19" s="2">
        <f t="shared" si="0"/>
        <v>2667.5235602094244</v>
      </c>
      <c r="AI19" s="2">
        <f t="shared" si="0"/>
        <v>2365</v>
      </c>
      <c r="AJ19" s="2">
        <f t="shared" si="0"/>
        <v>3359.760609357998</v>
      </c>
      <c r="AK19" s="2">
        <f t="shared" si="0"/>
        <v>3039.0458254865034</v>
      </c>
      <c r="AL19" s="2">
        <f t="shared" si="0"/>
        <v>924.75807217473823</v>
      </c>
      <c r="AM19" s="2">
        <f t="shared" si="0"/>
        <v>2630.5147058823527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1639.3094606542877</v>
      </c>
      <c r="AQ19" s="13">
        <f t="shared" ref="AQ19" si="13">IFERROR(M19/AB19, "N.A.")</f>
        <v>5579.4022950548997</v>
      </c>
      <c r="AR19" s="14">
        <f t="shared" ref="AR19" si="14">IFERROR(N19/AC19, "N.A.")</f>
        <v>2675.8697304693437</v>
      </c>
    </row>
    <row r="20" spans="1:44" ht="15" customHeight="1" thickBot="1" x14ac:dyDescent="0.3">
      <c r="A20" s="5" t="s">
        <v>0</v>
      </c>
      <c r="B20" s="24">
        <f>B19+C19</f>
        <v>94932261</v>
      </c>
      <c r="C20" s="26"/>
      <c r="D20" s="24">
        <f>D19+E19</f>
        <v>3332665.0000000005</v>
      </c>
      <c r="E20" s="26"/>
      <c r="F20" s="24">
        <f>F19+G19</f>
        <v>7928820</v>
      </c>
      <c r="G20" s="26"/>
      <c r="H20" s="24">
        <f>H19+I19</f>
        <v>17011323.999999989</v>
      </c>
      <c r="I20" s="26"/>
      <c r="J20" s="24">
        <f>J19+K19</f>
        <v>0</v>
      </c>
      <c r="K20" s="26"/>
      <c r="L20" s="24">
        <f>L19+M19</f>
        <v>123205069.99999999</v>
      </c>
      <c r="M20" s="25"/>
      <c r="N20" s="18">
        <f>B20+D20+F20+H20+J20</f>
        <v>123205069.99999999</v>
      </c>
      <c r="P20" s="5" t="s">
        <v>0</v>
      </c>
      <c r="Q20" s="24">
        <f>Q19+R19</f>
        <v>20374</v>
      </c>
      <c r="R20" s="26"/>
      <c r="S20" s="24">
        <f>S19+T19</f>
        <v>1287</v>
      </c>
      <c r="T20" s="26"/>
      <c r="U20" s="24">
        <f>U19+V19</f>
        <v>2512</v>
      </c>
      <c r="V20" s="26"/>
      <c r="W20" s="24">
        <f>W19+X19</f>
        <v>17392</v>
      </c>
      <c r="X20" s="26"/>
      <c r="Y20" s="24">
        <f>Y19+Z19</f>
        <v>4478</v>
      </c>
      <c r="Z20" s="26"/>
      <c r="AA20" s="24">
        <f>AA19+AB19</f>
        <v>46043</v>
      </c>
      <c r="AB20" s="26"/>
      <c r="AC20" s="19">
        <f>Q20+S20+U20+W20+Y20</f>
        <v>46043</v>
      </c>
      <c r="AE20" s="5" t="s">
        <v>0</v>
      </c>
      <c r="AF20" s="27">
        <f>IFERROR(B20/Q20,"N.A.")</f>
        <v>4659.4807597918916</v>
      </c>
      <c r="AG20" s="28"/>
      <c r="AH20" s="27">
        <f>IFERROR(D20/S20,"N.A.")</f>
        <v>2589.4832944832947</v>
      </c>
      <c r="AI20" s="28"/>
      <c r="AJ20" s="27">
        <f>IFERROR(F20/U20,"N.A.")</f>
        <v>3156.377388535032</v>
      </c>
      <c r="AK20" s="28"/>
      <c r="AL20" s="27">
        <f>IFERROR(H20/W20,"N.A.")</f>
        <v>978.11200551977856</v>
      </c>
      <c r="AM20" s="28"/>
      <c r="AN20" s="27">
        <f>IFERROR(J20/Y20,"N.A.")</f>
        <v>0</v>
      </c>
      <c r="AO20" s="28"/>
      <c r="AP20" s="27">
        <f>IFERROR(L20/AA20,"N.A.")</f>
        <v>2675.8697304693437</v>
      </c>
      <c r="AQ20" s="28"/>
      <c r="AR20" s="16">
        <f>IFERROR(N20/AC20, "N.A.")</f>
        <v>2675.8697304693437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11123412.000000004</v>
      </c>
      <c r="C27" s="2"/>
      <c r="D27" s="2">
        <v>1446804</v>
      </c>
      <c r="E27" s="2"/>
      <c r="F27" s="2">
        <v>3087620</v>
      </c>
      <c r="G27" s="2"/>
      <c r="H27" s="2">
        <v>6542085</v>
      </c>
      <c r="I27" s="2"/>
      <c r="J27" s="2">
        <v>0</v>
      </c>
      <c r="K27" s="2"/>
      <c r="L27" s="1">
        <f>B27+D27+F27+H27+J27</f>
        <v>22199921.000000004</v>
      </c>
      <c r="M27" s="13">
        <f>C27+E27+G27+I27+K27</f>
        <v>0</v>
      </c>
      <c r="N27" s="14">
        <f>L27+M27</f>
        <v>22199921.000000004</v>
      </c>
      <c r="P27" s="3" t="s">
        <v>12</v>
      </c>
      <c r="Q27" s="2">
        <v>2548</v>
      </c>
      <c r="R27" s="2">
        <v>0</v>
      </c>
      <c r="S27" s="2">
        <v>368</v>
      </c>
      <c r="T27" s="2">
        <v>0</v>
      </c>
      <c r="U27" s="2">
        <v>919</v>
      </c>
      <c r="V27" s="2">
        <v>0</v>
      </c>
      <c r="W27" s="2">
        <v>2377</v>
      </c>
      <c r="X27" s="2">
        <v>0</v>
      </c>
      <c r="Y27" s="2">
        <v>1095</v>
      </c>
      <c r="Z27" s="2">
        <v>0</v>
      </c>
      <c r="AA27" s="1">
        <f>Q27+S27+U27+W27+Y27</f>
        <v>7307</v>
      </c>
      <c r="AB27" s="13">
        <f>R27+T27+V27+X27+Z27</f>
        <v>0</v>
      </c>
      <c r="AC27" s="14">
        <f>AA27+AB27</f>
        <v>7307</v>
      </c>
      <c r="AE27" s="3" t="s">
        <v>12</v>
      </c>
      <c r="AF27" s="2">
        <f>IFERROR(B27/Q27, "N.A.")</f>
        <v>4365.5463108320264</v>
      </c>
      <c r="AG27" s="2" t="str">
        <f t="shared" ref="AG27:AR31" si="15">IFERROR(C27/R27, "N.A.")</f>
        <v>N.A.</v>
      </c>
      <c r="AH27" s="2">
        <f t="shared" si="15"/>
        <v>3931.532608695652</v>
      </c>
      <c r="AI27" s="2" t="str">
        <f t="shared" si="15"/>
        <v>N.A.</v>
      </c>
      <c r="AJ27" s="2">
        <f t="shared" si="15"/>
        <v>3359.760609357998</v>
      </c>
      <c r="AK27" s="2" t="str">
        <f t="shared" si="15"/>
        <v>N.A.</v>
      </c>
      <c r="AL27" s="2">
        <f t="shared" si="15"/>
        <v>2752.2444257467396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3038.1717531134532</v>
      </c>
      <c r="AQ27" s="13" t="str">
        <f t="shared" si="15"/>
        <v>N.A.</v>
      </c>
      <c r="AR27" s="14">
        <f t="shared" si="15"/>
        <v>3038.1717531134532</v>
      </c>
    </row>
    <row r="28" spans="1:44" ht="15" customHeight="1" thickBot="1" x14ac:dyDescent="0.3">
      <c r="A28" s="3" t="s">
        <v>13</v>
      </c>
      <c r="B28" s="2">
        <v>890100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890100</v>
      </c>
      <c r="M28" s="13">
        <f t="shared" si="16"/>
        <v>0</v>
      </c>
      <c r="N28" s="14">
        <f t="shared" ref="N28:N30" si="17">L28+M28</f>
        <v>890100</v>
      </c>
      <c r="P28" s="3" t="s">
        <v>13</v>
      </c>
      <c r="Q28" s="2">
        <v>230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230</v>
      </c>
      <c r="AB28" s="13">
        <f t="shared" si="18"/>
        <v>0</v>
      </c>
      <c r="AC28" s="14">
        <f t="shared" ref="AC28:AC30" si="19">AA28+AB28</f>
        <v>230</v>
      </c>
      <c r="AE28" s="3" t="s">
        <v>13</v>
      </c>
      <c r="AF28" s="2">
        <f t="shared" ref="AF28:AF31" si="20">IFERROR(B28/Q28, "N.A.")</f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3" t="str">
        <f t="shared" si="15"/>
        <v>N.A.</v>
      </c>
      <c r="AR28" s="14">
        <f t="shared" si="15"/>
        <v>3870</v>
      </c>
    </row>
    <row r="29" spans="1:44" ht="15" customHeight="1" thickBot="1" x14ac:dyDescent="0.3">
      <c r="A29" s="3" t="s">
        <v>14</v>
      </c>
      <c r="B29" s="2">
        <v>10692373.999999998</v>
      </c>
      <c r="C29" s="2">
        <v>38411580</v>
      </c>
      <c r="D29" s="2">
        <v>847530</v>
      </c>
      <c r="E29" s="2">
        <v>0</v>
      </c>
      <c r="F29" s="2"/>
      <c r="G29" s="2">
        <v>4841200</v>
      </c>
      <c r="H29" s="2"/>
      <c r="I29" s="2">
        <v>0</v>
      </c>
      <c r="J29" s="2">
        <v>0</v>
      </c>
      <c r="K29" s="2"/>
      <c r="L29" s="1">
        <f t="shared" si="16"/>
        <v>11539903.999999998</v>
      </c>
      <c r="M29" s="13">
        <f t="shared" si="16"/>
        <v>43252780</v>
      </c>
      <c r="N29" s="14">
        <f t="shared" si="17"/>
        <v>54792684</v>
      </c>
      <c r="P29" s="3" t="s">
        <v>14</v>
      </c>
      <c r="Q29" s="2">
        <v>3612</v>
      </c>
      <c r="R29" s="2">
        <v>6214</v>
      </c>
      <c r="S29" s="2">
        <v>438</v>
      </c>
      <c r="T29" s="2">
        <v>166</v>
      </c>
      <c r="U29" s="2">
        <v>0</v>
      </c>
      <c r="V29" s="2">
        <v>1444</v>
      </c>
      <c r="W29" s="2">
        <v>0</v>
      </c>
      <c r="X29" s="2">
        <v>166</v>
      </c>
      <c r="Y29" s="2">
        <v>396</v>
      </c>
      <c r="Z29" s="2">
        <v>0</v>
      </c>
      <c r="AA29" s="1">
        <f t="shared" si="18"/>
        <v>4446</v>
      </c>
      <c r="AB29" s="13">
        <f t="shared" si="18"/>
        <v>7990</v>
      </c>
      <c r="AC29" s="14">
        <f t="shared" si="19"/>
        <v>12436</v>
      </c>
      <c r="AE29" s="3" t="s">
        <v>14</v>
      </c>
      <c r="AF29" s="2">
        <f t="shared" si="20"/>
        <v>2960.2364341085267</v>
      </c>
      <c r="AG29" s="2">
        <f t="shared" si="15"/>
        <v>6181.4579980688768</v>
      </c>
      <c r="AH29" s="2">
        <f t="shared" si="15"/>
        <v>1935</v>
      </c>
      <c r="AI29" s="2">
        <f t="shared" si="15"/>
        <v>0</v>
      </c>
      <c r="AJ29" s="2" t="str">
        <f t="shared" si="15"/>
        <v>N.A.</v>
      </c>
      <c r="AK29" s="2">
        <f t="shared" si="15"/>
        <v>3352.6315789473683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2595.5699505173184</v>
      </c>
      <c r="AQ29" s="13">
        <f t="shared" si="15"/>
        <v>5413.364205256571</v>
      </c>
      <c r="AR29" s="14">
        <f t="shared" si="15"/>
        <v>4405.9733033129623</v>
      </c>
    </row>
    <row r="30" spans="1:44" ht="15" customHeight="1" thickBot="1" x14ac:dyDescent="0.3">
      <c r="A30" s="3" t="s">
        <v>15</v>
      </c>
      <c r="B30" s="2">
        <v>6296274.9999999991</v>
      </c>
      <c r="C30" s="2">
        <v>1236250</v>
      </c>
      <c r="D30" s="2">
        <v>253151</v>
      </c>
      <c r="E30" s="2"/>
      <c r="F30" s="2"/>
      <c r="G30" s="2">
        <v>0</v>
      </c>
      <c r="H30" s="2">
        <v>1674171</v>
      </c>
      <c r="I30" s="2"/>
      <c r="J30" s="2">
        <v>0</v>
      </c>
      <c r="K30" s="2"/>
      <c r="L30" s="1">
        <f t="shared" si="16"/>
        <v>8223596.9999999991</v>
      </c>
      <c r="M30" s="13">
        <f t="shared" si="16"/>
        <v>1236250</v>
      </c>
      <c r="N30" s="14">
        <f t="shared" si="17"/>
        <v>9459847</v>
      </c>
      <c r="P30" s="3" t="s">
        <v>15</v>
      </c>
      <c r="Q30" s="2">
        <v>2301</v>
      </c>
      <c r="R30" s="2">
        <v>230</v>
      </c>
      <c r="S30" s="2">
        <v>149</v>
      </c>
      <c r="T30" s="2">
        <v>0</v>
      </c>
      <c r="U30" s="2">
        <v>0</v>
      </c>
      <c r="V30" s="2">
        <v>149</v>
      </c>
      <c r="W30" s="2">
        <v>10010</v>
      </c>
      <c r="X30" s="2">
        <v>0</v>
      </c>
      <c r="Y30" s="2">
        <v>1569</v>
      </c>
      <c r="Z30" s="2">
        <v>0</v>
      </c>
      <c r="AA30" s="1">
        <f t="shared" si="18"/>
        <v>14029</v>
      </c>
      <c r="AB30" s="13">
        <f t="shared" si="18"/>
        <v>379</v>
      </c>
      <c r="AC30" s="17">
        <f t="shared" si="19"/>
        <v>14408</v>
      </c>
      <c r="AE30" s="3" t="s">
        <v>15</v>
      </c>
      <c r="AF30" s="2">
        <f t="shared" si="20"/>
        <v>2736.3211647109947</v>
      </c>
      <c r="AG30" s="2">
        <f t="shared" si="15"/>
        <v>5375</v>
      </c>
      <c r="AH30" s="2">
        <f t="shared" si="15"/>
        <v>1699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167.24985014985015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586.18554422980958</v>
      </c>
      <c r="AQ30" s="13">
        <f t="shared" si="15"/>
        <v>3261.873350923483</v>
      </c>
      <c r="AR30" s="14">
        <f t="shared" si="15"/>
        <v>656.56905885619096</v>
      </c>
    </row>
    <row r="31" spans="1:44" ht="15" customHeight="1" thickBot="1" x14ac:dyDescent="0.3">
      <c r="A31" s="4" t="s">
        <v>16</v>
      </c>
      <c r="B31" s="2">
        <v>29002161.000000004</v>
      </c>
      <c r="C31" s="2">
        <v>39647830</v>
      </c>
      <c r="D31" s="2">
        <v>2547485.0000000005</v>
      </c>
      <c r="E31" s="2">
        <v>0</v>
      </c>
      <c r="F31" s="2">
        <v>3087620</v>
      </c>
      <c r="G31" s="2">
        <v>4841200</v>
      </c>
      <c r="H31" s="2">
        <v>8216256.0000000047</v>
      </c>
      <c r="I31" s="2">
        <v>0</v>
      </c>
      <c r="J31" s="2">
        <v>0</v>
      </c>
      <c r="K31" s="2"/>
      <c r="L31" s="1">
        <f t="shared" ref="L31" si="21">B31+D31+F31+H31+J31</f>
        <v>42853522.000000007</v>
      </c>
      <c r="M31" s="13">
        <f t="shared" ref="M31" si="22">C31+E31+G31+I31+K31</f>
        <v>44489030</v>
      </c>
      <c r="N31" s="17">
        <f t="shared" ref="N31" si="23">L31+M31</f>
        <v>87342552</v>
      </c>
      <c r="P31" s="4" t="s">
        <v>16</v>
      </c>
      <c r="Q31" s="2">
        <v>8691</v>
      </c>
      <c r="R31" s="2">
        <v>6444</v>
      </c>
      <c r="S31" s="2">
        <v>955</v>
      </c>
      <c r="T31" s="2">
        <v>166</v>
      </c>
      <c r="U31" s="2">
        <v>919</v>
      </c>
      <c r="V31" s="2">
        <v>1593</v>
      </c>
      <c r="W31" s="2">
        <v>12387</v>
      </c>
      <c r="X31" s="2">
        <v>166</v>
      </c>
      <c r="Y31" s="2">
        <v>3060</v>
      </c>
      <c r="Z31" s="2">
        <v>0</v>
      </c>
      <c r="AA31" s="1">
        <f t="shared" ref="AA31" si="24">Q31+S31+U31+W31+Y31</f>
        <v>26012</v>
      </c>
      <c r="AB31" s="13">
        <f t="shared" ref="AB31" si="25">R31+T31+V31+X31+Z31</f>
        <v>8369</v>
      </c>
      <c r="AC31" s="14">
        <f t="shared" ref="AC31" si="26">AA31+AB31</f>
        <v>34381</v>
      </c>
      <c r="AE31" s="4" t="s">
        <v>16</v>
      </c>
      <c r="AF31" s="2">
        <f t="shared" si="20"/>
        <v>3337.0338280980327</v>
      </c>
      <c r="AG31" s="2">
        <f t="shared" si="15"/>
        <v>6152.6738050900058</v>
      </c>
      <c r="AH31" s="2">
        <f t="shared" si="15"/>
        <v>2667.5235602094244</v>
      </c>
      <c r="AI31" s="2">
        <f t="shared" si="15"/>
        <v>0</v>
      </c>
      <c r="AJ31" s="2">
        <f t="shared" si="15"/>
        <v>3359.760609357998</v>
      </c>
      <c r="AK31" s="2">
        <f t="shared" si="15"/>
        <v>3039.0458254865034</v>
      </c>
      <c r="AL31" s="2">
        <f t="shared" si="15"/>
        <v>663.29668200532853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1647.4520221436262</v>
      </c>
      <c r="AQ31" s="13">
        <f t="shared" ref="AQ31" si="28">IFERROR(M31/AB31, "N.A.")</f>
        <v>5315.9314135500063</v>
      </c>
      <c r="AR31" s="14">
        <f t="shared" ref="AR31" si="29">IFERROR(N31/AC31, "N.A.")</f>
        <v>2540.4308193478955</v>
      </c>
    </row>
    <row r="32" spans="1:44" ht="15" customHeight="1" thickBot="1" x14ac:dyDescent="0.3">
      <c r="A32" s="5" t="s">
        <v>0</v>
      </c>
      <c r="B32" s="24">
        <f>B31+C31</f>
        <v>68649991</v>
      </c>
      <c r="C32" s="26"/>
      <c r="D32" s="24">
        <f>D31+E31</f>
        <v>2547485.0000000005</v>
      </c>
      <c r="E32" s="26"/>
      <c r="F32" s="24">
        <f>F31+G31</f>
        <v>7928820</v>
      </c>
      <c r="G32" s="26"/>
      <c r="H32" s="24">
        <f>H31+I31</f>
        <v>8216256.0000000047</v>
      </c>
      <c r="I32" s="26"/>
      <c r="J32" s="24">
        <f>J31+K31</f>
        <v>0</v>
      </c>
      <c r="K32" s="26"/>
      <c r="L32" s="24">
        <f>L31+M31</f>
        <v>87342552</v>
      </c>
      <c r="M32" s="25"/>
      <c r="N32" s="18">
        <f>B32+D32+F32+H32+J32</f>
        <v>87342552</v>
      </c>
      <c r="P32" s="5" t="s">
        <v>0</v>
      </c>
      <c r="Q32" s="24">
        <f>Q31+R31</f>
        <v>15135</v>
      </c>
      <c r="R32" s="26"/>
      <c r="S32" s="24">
        <f>S31+T31</f>
        <v>1121</v>
      </c>
      <c r="T32" s="26"/>
      <c r="U32" s="24">
        <f>U31+V31</f>
        <v>2512</v>
      </c>
      <c r="V32" s="26"/>
      <c r="W32" s="24">
        <f>W31+X31</f>
        <v>12553</v>
      </c>
      <c r="X32" s="26"/>
      <c r="Y32" s="24">
        <f>Y31+Z31</f>
        <v>3060</v>
      </c>
      <c r="Z32" s="26"/>
      <c r="AA32" s="24">
        <f>AA31+AB31</f>
        <v>34381</v>
      </c>
      <c r="AB32" s="26"/>
      <c r="AC32" s="19">
        <f>Q32+S32+U32+W32+Y32</f>
        <v>34381</v>
      </c>
      <c r="AE32" s="5" t="s">
        <v>0</v>
      </c>
      <c r="AF32" s="27">
        <f>IFERROR(B32/Q32,"N.A.")</f>
        <v>4535.8434753881729</v>
      </c>
      <c r="AG32" s="28"/>
      <c r="AH32" s="27">
        <f>IFERROR(D32/S32,"N.A.")</f>
        <v>2272.5111507582519</v>
      </c>
      <c r="AI32" s="28"/>
      <c r="AJ32" s="27">
        <f>IFERROR(F32/U32,"N.A.")</f>
        <v>3156.377388535032</v>
      </c>
      <c r="AK32" s="28"/>
      <c r="AL32" s="27">
        <f>IFERROR(H32/W32,"N.A.")</f>
        <v>654.52529275870347</v>
      </c>
      <c r="AM32" s="28"/>
      <c r="AN32" s="27">
        <f>IFERROR(J32/Y32,"N.A.")</f>
        <v>0</v>
      </c>
      <c r="AO32" s="28"/>
      <c r="AP32" s="27">
        <f>IFERROR(L32/AA32,"N.A.")</f>
        <v>2540.4308193478955</v>
      </c>
      <c r="AQ32" s="28"/>
      <c r="AR32" s="16">
        <f>IFERROR(N32/AC32, "N.A.")</f>
        <v>2540.4308193478955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7364068</v>
      </c>
      <c r="I39" s="2"/>
      <c r="J39" s="2">
        <v>0</v>
      </c>
      <c r="K39" s="2"/>
      <c r="L39" s="1">
        <f>B39+D39+F39+H39+J39</f>
        <v>7364068</v>
      </c>
      <c r="M39" s="13">
        <f>C39+E39+G39+I39+K39</f>
        <v>0</v>
      </c>
      <c r="N39" s="14">
        <f>L39+M39</f>
        <v>7364068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4461</v>
      </c>
      <c r="X39" s="2">
        <v>0</v>
      </c>
      <c r="Y39" s="2">
        <v>643</v>
      </c>
      <c r="Z39" s="2">
        <v>0</v>
      </c>
      <c r="AA39" s="1">
        <f>Q39+S39+U39+W39+Y39</f>
        <v>5104</v>
      </c>
      <c r="AB39" s="13">
        <f>R39+T39+V39+X39+Z39</f>
        <v>0</v>
      </c>
      <c r="AC39" s="14">
        <f>AA39+AB39</f>
        <v>5104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1650.7661959201973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1442.8032915360502</v>
      </c>
      <c r="AQ39" s="13" t="str">
        <f t="shared" si="30"/>
        <v>N.A.</v>
      </c>
      <c r="AR39" s="14">
        <f t="shared" si="30"/>
        <v>1442.8032915360502</v>
      </c>
    </row>
    <row r="40" spans="1:44" ht="15" customHeight="1" thickBot="1" x14ac:dyDescent="0.3">
      <c r="A40" s="3" t="s">
        <v>13</v>
      </c>
      <c r="B40" s="2">
        <v>458320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458320</v>
      </c>
      <c r="M40" s="13">
        <f t="shared" si="31"/>
        <v>0</v>
      </c>
      <c r="N40" s="14">
        <f t="shared" ref="N40:N42" si="32">L40+M40</f>
        <v>458320</v>
      </c>
      <c r="P40" s="3" t="s">
        <v>13</v>
      </c>
      <c r="Q40" s="2">
        <v>376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376</v>
      </c>
      <c r="AB40" s="13">
        <f t="shared" si="33"/>
        <v>0</v>
      </c>
      <c r="AC40" s="14">
        <f t="shared" ref="AC40:AC42" si="34">AA40+AB40</f>
        <v>376</v>
      </c>
      <c r="AE40" s="3" t="s">
        <v>13</v>
      </c>
      <c r="AF40" s="2">
        <f t="shared" ref="AF40:AF43" si="35">IFERROR(B40/Q40, "N.A.")</f>
        <v>1218.936170212766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1218.936170212766</v>
      </c>
      <c r="AQ40" s="13" t="str">
        <f t="shared" si="30"/>
        <v>N.A.</v>
      </c>
      <c r="AR40" s="14">
        <f t="shared" si="30"/>
        <v>1218.936170212766</v>
      </c>
    </row>
    <row r="41" spans="1:44" ht="15" customHeight="1" thickBot="1" x14ac:dyDescent="0.3">
      <c r="A41" s="3" t="s">
        <v>14</v>
      </c>
      <c r="B41" s="2">
        <v>4945860</v>
      </c>
      <c r="C41" s="2">
        <v>20878089.999999996</v>
      </c>
      <c r="D41" s="2"/>
      <c r="E41" s="2">
        <v>785180</v>
      </c>
      <c r="F41" s="2"/>
      <c r="G41" s="2"/>
      <c r="H41" s="2"/>
      <c r="I41" s="2">
        <v>1431000</v>
      </c>
      <c r="J41" s="2">
        <v>0</v>
      </c>
      <c r="K41" s="2"/>
      <c r="L41" s="1">
        <f t="shared" si="31"/>
        <v>4945860</v>
      </c>
      <c r="M41" s="13">
        <f t="shared" si="31"/>
        <v>23094269.999999996</v>
      </c>
      <c r="N41" s="14">
        <f t="shared" si="32"/>
        <v>28040129.999999996</v>
      </c>
      <c r="P41" s="3" t="s">
        <v>14</v>
      </c>
      <c r="Q41" s="2">
        <v>1663</v>
      </c>
      <c r="R41" s="2">
        <v>3200</v>
      </c>
      <c r="S41" s="2">
        <v>0</v>
      </c>
      <c r="T41" s="2">
        <v>166</v>
      </c>
      <c r="U41" s="2">
        <v>0</v>
      </c>
      <c r="V41" s="2">
        <v>0</v>
      </c>
      <c r="W41" s="2">
        <v>0</v>
      </c>
      <c r="X41" s="2">
        <v>378</v>
      </c>
      <c r="Y41" s="2">
        <v>626</v>
      </c>
      <c r="Z41" s="2">
        <v>0</v>
      </c>
      <c r="AA41" s="1">
        <f t="shared" si="33"/>
        <v>2289</v>
      </c>
      <c r="AB41" s="13">
        <f t="shared" si="33"/>
        <v>3744</v>
      </c>
      <c r="AC41" s="14">
        <f t="shared" si="34"/>
        <v>6033</v>
      </c>
      <c r="AE41" s="3" t="s">
        <v>14</v>
      </c>
      <c r="AF41" s="2">
        <f t="shared" si="35"/>
        <v>2974.0589296452195</v>
      </c>
      <c r="AG41" s="2">
        <f t="shared" si="30"/>
        <v>6524.4031249999989</v>
      </c>
      <c r="AH41" s="2" t="str">
        <f t="shared" si="30"/>
        <v>N.A.</v>
      </c>
      <c r="AI41" s="2">
        <f t="shared" si="30"/>
        <v>4730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3785.7142857142858</v>
      </c>
      <c r="AN41" s="2">
        <f t="shared" si="30"/>
        <v>0</v>
      </c>
      <c r="AO41" s="2" t="str">
        <f t="shared" si="30"/>
        <v>N.A.</v>
      </c>
      <c r="AP41" s="15">
        <f t="shared" si="30"/>
        <v>2160.7077326343383</v>
      </c>
      <c r="AQ41" s="13">
        <f t="shared" si="30"/>
        <v>6168.3413461538448</v>
      </c>
      <c r="AR41" s="14">
        <f t="shared" si="30"/>
        <v>4647.7921432123312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149</v>
      </c>
      <c r="Z42" s="2">
        <v>0</v>
      </c>
      <c r="AA42" s="1">
        <f t="shared" si="33"/>
        <v>149</v>
      </c>
      <c r="AB42" s="13">
        <f t="shared" si="33"/>
        <v>0</v>
      </c>
      <c r="AC42" s="14">
        <f t="shared" si="34"/>
        <v>149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5404180</v>
      </c>
      <c r="C43" s="2">
        <v>20878089.999999996</v>
      </c>
      <c r="D43" s="2"/>
      <c r="E43" s="2">
        <v>785180</v>
      </c>
      <c r="F43" s="2"/>
      <c r="G43" s="2"/>
      <c r="H43" s="2">
        <v>7364068</v>
      </c>
      <c r="I43" s="2">
        <v>1431000</v>
      </c>
      <c r="J43" s="2">
        <v>0</v>
      </c>
      <c r="K43" s="2"/>
      <c r="L43" s="1">
        <f t="shared" ref="L43" si="36">B43+D43+F43+H43+J43</f>
        <v>12768248</v>
      </c>
      <c r="M43" s="13">
        <f t="shared" ref="M43" si="37">C43+E43+G43+I43+K43</f>
        <v>23094269.999999996</v>
      </c>
      <c r="N43" s="17">
        <f t="shared" ref="N43" si="38">L43+M43</f>
        <v>35862518</v>
      </c>
      <c r="P43" s="4" t="s">
        <v>16</v>
      </c>
      <c r="Q43" s="2">
        <v>2039</v>
      </c>
      <c r="R43" s="2">
        <v>3200</v>
      </c>
      <c r="S43" s="2">
        <v>0</v>
      </c>
      <c r="T43" s="2">
        <v>166</v>
      </c>
      <c r="U43" s="2">
        <v>0</v>
      </c>
      <c r="V43" s="2">
        <v>0</v>
      </c>
      <c r="W43" s="2">
        <v>4461</v>
      </c>
      <c r="X43" s="2">
        <v>378</v>
      </c>
      <c r="Y43" s="2">
        <v>1418</v>
      </c>
      <c r="Z43" s="2">
        <v>0</v>
      </c>
      <c r="AA43" s="1">
        <f t="shared" ref="AA43" si="39">Q43+S43+U43+W43+Y43</f>
        <v>7918</v>
      </c>
      <c r="AB43" s="13">
        <f t="shared" ref="AB43" si="40">R43+T43+V43+X43+Z43</f>
        <v>3744</v>
      </c>
      <c r="AC43" s="17">
        <f t="shared" ref="AC43" si="41">AA43+AB43</f>
        <v>11662</v>
      </c>
      <c r="AE43" s="4" t="s">
        <v>16</v>
      </c>
      <c r="AF43" s="2">
        <f t="shared" si="35"/>
        <v>2650.4070622854342</v>
      </c>
      <c r="AG43" s="2">
        <f t="shared" si="30"/>
        <v>6524.4031249999989</v>
      </c>
      <c r="AH43" s="2" t="str">
        <f t="shared" si="30"/>
        <v>N.A.</v>
      </c>
      <c r="AI43" s="2">
        <f t="shared" si="30"/>
        <v>4730</v>
      </c>
      <c r="AJ43" s="2" t="str">
        <f t="shared" si="30"/>
        <v>N.A.</v>
      </c>
      <c r="AK43" s="2" t="str">
        <f t="shared" si="30"/>
        <v>N.A.</v>
      </c>
      <c r="AL43" s="2">
        <f t="shared" si="30"/>
        <v>1650.7661959201973</v>
      </c>
      <c r="AM43" s="2">
        <f t="shared" si="30"/>
        <v>3785.7142857142858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1612.5597373074008</v>
      </c>
      <c r="AQ43" s="13">
        <f t="shared" ref="AQ43" si="43">IFERROR(M43/AB43, "N.A.")</f>
        <v>6168.3413461538448</v>
      </c>
      <c r="AR43" s="14">
        <f t="shared" ref="AR43" si="44">IFERROR(N43/AC43, "N.A.")</f>
        <v>3075.1601783570572</v>
      </c>
    </row>
    <row r="44" spans="1:44" ht="15" customHeight="1" thickBot="1" x14ac:dyDescent="0.3">
      <c r="A44" s="5" t="s">
        <v>0</v>
      </c>
      <c r="B44" s="24">
        <f>B43+C43</f>
        <v>26282269.999999996</v>
      </c>
      <c r="C44" s="26"/>
      <c r="D44" s="24">
        <f>D43+E43</f>
        <v>785180</v>
      </c>
      <c r="E44" s="26"/>
      <c r="F44" s="24">
        <f>F43+G43</f>
        <v>0</v>
      </c>
      <c r="G44" s="26"/>
      <c r="H44" s="24">
        <f>H43+I43</f>
        <v>8795068</v>
      </c>
      <c r="I44" s="26"/>
      <c r="J44" s="24">
        <f>J43+K43</f>
        <v>0</v>
      </c>
      <c r="K44" s="26"/>
      <c r="L44" s="24">
        <f>L43+M43</f>
        <v>35862518</v>
      </c>
      <c r="M44" s="25"/>
      <c r="N44" s="18">
        <f>B44+D44+F44+H44+J44</f>
        <v>35862518</v>
      </c>
      <c r="P44" s="5" t="s">
        <v>0</v>
      </c>
      <c r="Q44" s="24">
        <f>Q43+R43</f>
        <v>5239</v>
      </c>
      <c r="R44" s="26"/>
      <c r="S44" s="24">
        <f>S43+T43</f>
        <v>166</v>
      </c>
      <c r="T44" s="26"/>
      <c r="U44" s="24">
        <f>U43+V43</f>
        <v>0</v>
      </c>
      <c r="V44" s="26"/>
      <c r="W44" s="24">
        <f>W43+X43</f>
        <v>4839</v>
      </c>
      <c r="X44" s="26"/>
      <c r="Y44" s="24">
        <f>Y43+Z43</f>
        <v>1418</v>
      </c>
      <c r="Z44" s="26"/>
      <c r="AA44" s="24">
        <f>AA43+AB43</f>
        <v>11662</v>
      </c>
      <c r="AB44" s="25"/>
      <c r="AC44" s="18">
        <f>Q44+S44+U44+W44+Y44</f>
        <v>11662</v>
      </c>
      <c r="AE44" s="5" t="s">
        <v>0</v>
      </c>
      <c r="AF44" s="27">
        <f>IFERROR(B44/Q44,"N.A.")</f>
        <v>5016.6577591143341</v>
      </c>
      <c r="AG44" s="28"/>
      <c r="AH44" s="27">
        <f>IFERROR(D44/S44,"N.A.")</f>
        <v>4730</v>
      </c>
      <c r="AI44" s="28"/>
      <c r="AJ44" s="27" t="str">
        <f>IFERROR(F44/U44,"N.A.")</f>
        <v>N.A.</v>
      </c>
      <c r="AK44" s="28"/>
      <c r="AL44" s="27">
        <f>IFERROR(H44/W44,"N.A.")</f>
        <v>1817.5383343666047</v>
      </c>
      <c r="AM44" s="28"/>
      <c r="AN44" s="27">
        <f>IFERROR(J44/Y44,"N.A.")</f>
        <v>0</v>
      </c>
      <c r="AO44" s="28"/>
      <c r="AP44" s="27">
        <f>IFERROR(L44/AA44,"N.A.")</f>
        <v>3075.1601783570572</v>
      </c>
      <c r="AQ44" s="28"/>
      <c r="AR44" s="16">
        <f>IFERROR(N44/AC44, "N.A.")</f>
        <v>3075.1601783570572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2985059.9999999995</v>
      </c>
      <c r="C15" s="2"/>
      <c r="D15" s="2">
        <v>596625</v>
      </c>
      <c r="E15" s="2"/>
      <c r="F15" s="2"/>
      <c r="G15" s="2"/>
      <c r="H15" s="2">
        <v>4210320</v>
      </c>
      <c r="I15" s="2"/>
      <c r="J15" s="2">
        <v>0</v>
      </c>
      <c r="K15" s="2"/>
      <c r="L15" s="1">
        <f>B15+D15+F15+H15+J15</f>
        <v>7792005</v>
      </c>
      <c r="M15" s="13">
        <f>C15+E15+G15+I15+K15</f>
        <v>0</v>
      </c>
      <c r="N15" s="14">
        <f>L15+M15</f>
        <v>7792005</v>
      </c>
      <c r="P15" s="3" t="s">
        <v>12</v>
      </c>
      <c r="Q15" s="2">
        <v>713</v>
      </c>
      <c r="R15" s="2">
        <v>0</v>
      </c>
      <c r="S15" s="2">
        <v>111</v>
      </c>
      <c r="T15" s="2">
        <v>0</v>
      </c>
      <c r="U15" s="2">
        <v>0</v>
      </c>
      <c r="V15" s="2">
        <v>0</v>
      </c>
      <c r="W15" s="2">
        <v>1264</v>
      </c>
      <c r="X15" s="2">
        <v>0</v>
      </c>
      <c r="Y15" s="2">
        <v>516</v>
      </c>
      <c r="Z15" s="2">
        <v>0</v>
      </c>
      <c r="AA15" s="1">
        <f>Q15+S15+U15+W15+Y15</f>
        <v>2604</v>
      </c>
      <c r="AB15" s="13">
        <f>R15+T15+V15+X15+Z15</f>
        <v>0</v>
      </c>
      <c r="AC15" s="14">
        <f>AA15+AB15</f>
        <v>2604</v>
      </c>
      <c r="AE15" s="3" t="s">
        <v>12</v>
      </c>
      <c r="AF15" s="2">
        <f>IFERROR(B15/Q15, "N.A.")</f>
        <v>4186.6199158485269</v>
      </c>
      <c r="AG15" s="2" t="str">
        <f t="shared" ref="AG15:AR19" si="0">IFERROR(C15/R15, "N.A.")</f>
        <v>N.A.</v>
      </c>
      <c r="AH15" s="2">
        <f t="shared" si="0"/>
        <v>5375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3330.9493670886077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2992.3214285714284</v>
      </c>
      <c r="AQ15" s="13" t="str">
        <f t="shared" si="0"/>
        <v>N.A.</v>
      </c>
      <c r="AR15" s="14">
        <f t="shared" si="0"/>
        <v>2992.3214285714284</v>
      </c>
    </row>
    <row r="16" spans="1:44" ht="15" customHeight="1" thickBot="1" x14ac:dyDescent="0.3">
      <c r="A16" s="3" t="s">
        <v>13</v>
      </c>
      <c r="B16" s="2">
        <v>5458515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5458515</v>
      </c>
      <c r="M16" s="13">
        <f t="shared" si="1"/>
        <v>0</v>
      </c>
      <c r="N16" s="14">
        <f t="shared" ref="N16:N18" si="2">L16+M16</f>
        <v>5458515</v>
      </c>
      <c r="P16" s="3" t="s">
        <v>13</v>
      </c>
      <c r="Q16" s="2">
        <v>1324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1324</v>
      </c>
      <c r="AB16" s="13">
        <f t="shared" si="3"/>
        <v>0</v>
      </c>
      <c r="AC16" s="14">
        <f t="shared" ref="AC16:AC18" si="4">AA16+AB16</f>
        <v>1324</v>
      </c>
      <c r="AE16" s="3" t="s">
        <v>13</v>
      </c>
      <c r="AF16" s="2">
        <f t="shared" ref="AF16:AF19" si="5">IFERROR(B16/Q16, "N.A.")</f>
        <v>4122.7454682779453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4122.7454682779453</v>
      </c>
      <c r="AQ16" s="13" t="str">
        <f t="shared" si="0"/>
        <v>N.A.</v>
      </c>
      <c r="AR16" s="14">
        <f t="shared" si="0"/>
        <v>4122.7454682779453</v>
      </c>
    </row>
    <row r="17" spans="1:44" ht="15" customHeight="1" thickBot="1" x14ac:dyDescent="0.3">
      <c r="A17" s="3" t="s">
        <v>14</v>
      </c>
      <c r="B17" s="2">
        <v>13515706.999999998</v>
      </c>
      <c r="C17" s="2">
        <v>19586710.000000007</v>
      </c>
      <c r="D17" s="2">
        <v>4850000</v>
      </c>
      <c r="E17" s="2"/>
      <c r="F17" s="2"/>
      <c r="G17" s="2">
        <v>3776199.9999999995</v>
      </c>
      <c r="H17" s="2"/>
      <c r="I17" s="2">
        <v>1295000</v>
      </c>
      <c r="J17" s="2"/>
      <c r="K17" s="2"/>
      <c r="L17" s="1">
        <f t="shared" si="1"/>
        <v>18365707</v>
      </c>
      <c r="M17" s="13">
        <f t="shared" si="1"/>
        <v>24657910.000000007</v>
      </c>
      <c r="N17" s="14">
        <f t="shared" si="2"/>
        <v>43023617.000000007</v>
      </c>
      <c r="P17" s="3" t="s">
        <v>14</v>
      </c>
      <c r="Q17" s="2">
        <v>3217</v>
      </c>
      <c r="R17" s="2">
        <v>4969</v>
      </c>
      <c r="S17" s="2">
        <v>726</v>
      </c>
      <c r="T17" s="2">
        <v>0</v>
      </c>
      <c r="U17" s="2">
        <v>0</v>
      </c>
      <c r="V17" s="2">
        <v>967</v>
      </c>
      <c r="W17" s="2">
        <v>0</v>
      </c>
      <c r="X17" s="2">
        <v>185</v>
      </c>
      <c r="Y17" s="2">
        <v>0</v>
      </c>
      <c r="Z17" s="2">
        <v>0</v>
      </c>
      <c r="AA17" s="1">
        <f t="shared" si="3"/>
        <v>3943</v>
      </c>
      <c r="AB17" s="13">
        <f t="shared" si="3"/>
        <v>6121</v>
      </c>
      <c r="AC17" s="14">
        <f t="shared" si="4"/>
        <v>10064</v>
      </c>
      <c r="AE17" s="3" t="s">
        <v>14</v>
      </c>
      <c r="AF17" s="2">
        <f t="shared" si="5"/>
        <v>4201.3388249922282</v>
      </c>
      <c r="AG17" s="2">
        <f t="shared" si="0"/>
        <v>3941.7810424632739</v>
      </c>
      <c r="AH17" s="2">
        <f t="shared" si="0"/>
        <v>6680.4407713498622</v>
      </c>
      <c r="AI17" s="2" t="str">
        <f t="shared" si="0"/>
        <v>N.A.</v>
      </c>
      <c r="AJ17" s="2" t="str">
        <f t="shared" si="0"/>
        <v>N.A.</v>
      </c>
      <c r="AK17" s="2">
        <f t="shared" si="0"/>
        <v>3905.0672182006201</v>
      </c>
      <c r="AL17" s="2" t="str">
        <f t="shared" si="0"/>
        <v>N.A.</v>
      </c>
      <c r="AM17" s="2">
        <f t="shared" si="0"/>
        <v>7000</v>
      </c>
      <c r="AN17" s="2" t="str">
        <f t="shared" si="0"/>
        <v>N.A.</v>
      </c>
      <c r="AO17" s="2" t="str">
        <f t="shared" si="0"/>
        <v>N.A.</v>
      </c>
      <c r="AP17" s="15">
        <f t="shared" si="0"/>
        <v>4657.8004057823991</v>
      </c>
      <c r="AQ17" s="13">
        <f t="shared" si="0"/>
        <v>4028.412024179057</v>
      </c>
      <c r="AR17" s="14">
        <f t="shared" si="0"/>
        <v>4275.0016891891901</v>
      </c>
    </row>
    <row r="18" spans="1:44" ht="15" customHeight="1" thickBot="1" x14ac:dyDescent="0.3">
      <c r="A18" s="3" t="s">
        <v>15</v>
      </c>
      <c r="B18" s="2"/>
      <c r="C18" s="2"/>
      <c r="D18" s="2">
        <v>1591000</v>
      </c>
      <c r="E18" s="2"/>
      <c r="F18" s="2"/>
      <c r="G18" s="2"/>
      <c r="H18" s="2">
        <v>612320</v>
      </c>
      <c r="I18" s="2"/>
      <c r="J18" s="2"/>
      <c r="K18" s="2"/>
      <c r="L18" s="1">
        <f t="shared" si="1"/>
        <v>2203320</v>
      </c>
      <c r="M18" s="13">
        <f t="shared" si="1"/>
        <v>0</v>
      </c>
      <c r="N18" s="14">
        <f t="shared" si="2"/>
        <v>2203320</v>
      </c>
      <c r="P18" s="3" t="s">
        <v>15</v>
      </c>
      <c r="Q18" s="2">
        <v>0</v>
      </c>
      <c r="R18" s="2">
        <v>0</v>
      </c>
      <c r="S18" s="2">
        <v>185</v>
      </c>
      <c r="T18" s="2">
        <v>0</v>
      </c>
      <c r="U18" s="2">
        <v>0</v>
      </c>
      <c r="V18" s="2">
        <v>0</v>
      </c>
      <c r="W18" s="2">
        <v>178</v>
      </c>
      <c r="X18" s="2">
        <v>0</v>
      </c>
      <c r="Y18" s="2">
        <v>0</v>
      </c>
      <c r="Z18" s="2">
        <v>0</v>
      </c>
      <c r="AA18" s="1">
        <f t="shared" si="3"/>
        <v>363</v>
      </c>
      <c r="AB18" s="13">
        <f t="shared" si="3"/>
        <v>0</v>
      </c>
      <c r="AC18" s="17">
        <f t="shared" si="4"/>
        <v>363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8600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3440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6069.7520661157023</v>
      </c>
      <c r="AQ18" s="13" t="str">
        <f t="shared" si="0"/>
        <v>N.A.</v>
      </c>
      <c r="AR18" s="14">
        <f t="shared" si="0"/>
        <v>6069.7520661157023</v>
      </c>
    </row>
    <row r="19" spans="1:44" ht="15" customHeight="1" thickBot="1" x14ac:dyDescent="0.3">
      <c r="A19" s="4" t="s">
        <v>16</v>
      </c>
      <c r="B19" s="2">
        <v>21959281.999999996</v>
      </c>
      <c r="C19" s="2">
        <v>19586710.000000007</v>
      </c>
      <c r="D19" s="2">
        <v>7037625</v>
      </c>
      <c r="E19" s="2"/>
      <c r="F19" s="2"/>
      <c r="G19" s="2">
        <v>3776199.9999999995</v>
      </c>
      <c r="H19" s="2">
        <v>4822640</v>
      </c>
      <c r="I19" s="2">
        <v>1295000</v>
      </c>
      <c r="J19" s="2">
        <v>0</v>
      </c>
      <c r="K19" s="2"/>
      <c r="L19" s="1">
        <f t="shared" ref="L19" si="6">B19+D19+F19+H19+J19</f>
        <v>33819547</v>
      </c>
      <c r="M19" s="13">
        <f t="shared" ref="M19" si="7">C19+E19+G19+I19+K19</f>
        <v>24657910.000000007</v>
      </c>
      <c r="N19" s="17">
        <f t="shared" ref="N19" si="8">L19+M19</f>
        <v>58477457.000000007</v>
      </c>
      <c r="P19" s="4" t="s">
        <v>16</v>
      </c>
      <c r="Q19" s="2">
        <v>5254</v>
      </c>
      <c r="R19" s="2">
        <v>4969</v>
      </c>
      <c r="S19" s="2">
        <v>1022</v>
      </c>
      <c r="T19" s="2">
        <v>0</v>
      </c>
      <c r="U19" s="2">
        <v>0</v>
      </c>
      <c r="V19" s="2">
        <v>967</v>
      </c>
      <c r="W19" s="2">
        <v>1442</v>
      </c>
      <c r="X19" s="2">
        <v>185</v>
      </c>
      <c r="Y19" s="2">
        <v>516</v>
      </c>
      <c r="Z19" s="2">
        <v>0</v>
      </c>
      <c r="AA19" s="1">
        <f t="shared" ref="AA19" si="9">Q19+S19+U19+W19+Y19</f>
        <v>8234</v>
      </c>
      <c r="AB19" s="13">
        <f t="shared" ref="AB19" si="10">R19+T19+V19+X19+Z19</f>
        <v>6121</v>
      </c>
      <c r="AC19" s="14">
        <f t="shared" ref="AC19" si="11">AA19+AB19</f>
        <v>14355</v>
      </c>
      <c r="AE19" s="4" t="s">
        <v>16</v>
      </c>
      <c r="AF19" s="2">
        <f t="shared" si="5"/>
        <v>4179.5359725923099</v>
      </c>
      <c r="AG19" s="2">
        <f t="shared" si="0"/>
        <v>3941.7810424632739</v>
      </c>
      <c r="AH19" s="2">
        <f t="shared" si="0"/>
        <v>6886.1301369863013</v>
      </c>
      <c r="AI19" s="2" t="str">
        <f t="shared" si="0"/>
        <v>N.A.</v>
      </c>
      <c r="AJ19" s="2" t="str">
        <f t="shared" si="0"/>
        <v>N.A.</v>
      </c>
      <c r="AK19" s="2">
        <f t="shared" si="0"/>
        <v>3905.0672182006201</v>
      </c>
      <c r="AL19" s="2">
        <f t="shared" si="0"/>
        <v>3344.4105409153954</v>
      </c>
      <c r="AM19" s="2">
        <f t="shared" si="0"/>
        <v>7000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4107.3047121690552</v>
      </c>
      <c r="AQ19" s="13">
        <f t="shared" ref="AQ19" si="13">IFERROR(M19/AB19, "N.A.")</f>
        <v>4028.412024179057</v>
      </c>
      <c r="AR19" s="14">
        <f t="shared" ref="AR19" si="14">IFERROR(N19/AC19, "N.A.")</f>
        <v>4073.6647161267856</v>
      </c>
    </row>
    <row r="20" spans="1:44" ht="15" customHeight="1" thickBot="1" x14ac:dyDescent="0.3">
      <c r="A20" s="5" t="s">
        <v>0</v>
      </c>
      <c r="B20" s="24">
        <f>B19+C19</f>
        <v>41545992</v>
      </c>
      <c r="C20" s="26"/>
      <c r="D20" s="24">
        <f>D19+E19</f>
        <v>7037625</v>
      </c>
      <c r="E20" s="26"/>
      <c r="F20" s="24">
        <f>F19+G19</f>
        <v>3776199.9999999995</v>
      </c>
      <c r="G20" s="26"/>
      <c r="H20" s="24">
        <f>H19+I19</f>
        <v>6117640</v>
      </c>
      <c r="I20" s="26"/>
      <c r="J20" s="24">
        <f>J19+K19</f>
        <v>0</v>
      </c>
      <c r="K20" s="26"/>
      <c r="L20" s="24">
        <f>L19+M19</f>
        <v>58477457.000000007</v>
      </c>
      <c r="M20" s="25"/>
      <c r="N20" s="18">
        <f>B20+D20+F20+H20+J20</f>
        <v>58477457</v>
      </c>
      <c r="P20" s="5" t="s">
        <v>0</v>
      </c>
      <c r="Q20" s="24">
        <f>Q19+R19</f>
        <v>10223</v>
      </c>
      <c r="R20" s="26"/>
      <c r="S20" s="24">
        <f>S19+T19</f>
        <v>1022</v>
      </c>
      <c r="T20" s="26"/>
      <c r="U20" s="24">
        <f>U19+V19</f>
        <v>967</v>
      </c>
      <c r="V20" s="26"/>
      <c r="W20" s="24">
        <f>W19+X19</f>
        <v>1627</v>
      </c>
      <c r="X20" s="26"/>
      <c r="Y20" s="24">
        <f>Y19+Z19</f>
        <v>516</v>
      </c>
      <c r="Z20" s="26"/>
      <c r="AA20" s="24">
        <f>AA19+AB19</f>
        <v>14355</v>
      </c>
      <c r="AB20" s="26"/>
      <c r="AC20" s="19">
        <f>Q20+S20+U20+W20+Y20</f>
        <v>14355</v>
      </c>
      <c r="AE20" s="5" t="s">
        <v>0</v>
      </c>
      <c r="AF20" s="27">
        <f>IFERROR(B20/Q20,"N.A.")</f>
        <v>4063.9726107796146</v>
      </c>
      <c r="AG20" s="28"/>
      <c r="AH20" s="27">
        <f>IFERROR(D20/S20,"N.A.")</f>
        <v>6886.1301369863013</v>
      </c>
      <c r="AI20" s="28"/>
      <c r="AJ20" s="27">
        <f>IFERROR(F20/U20,"N.A.")</f>
        <v>3905.0672182006201</v>
      </c>
      <c r="AK20" s="28"/>
      <c r="AL20" s="27">
        <f>IFERROR(H20/W20,"N.A.")</f>
        <v>3760.0737553779963</v>
      </c>
      <c r="AM20" s="28"/>
      <c r="AN20" s="27">
        <f>IFERROR(J20/Y20,"N.A.")</f>
        <v>0</v>
      </c>
      <c r="AO20" s="28"/>
      <c r="AP20" s="27">
        <f>IFERROR(L20/AA20,"N.A.")</f>
        <v>4073.6647161267856</v>
      </c>
      <c r="AQ20" s="28"/>
      <c r="AR20" s="16">
        <f>IFERROR(N20/AC20, "N.A.")</f>
        <v>4073.6647161267852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2985060</v>
      </c>
      <c r="C27" s="2"/>
      <c r="D27" s="2">
        <v>596625</v>
      </c>
      <c r="E27" s="2"/>
      <c r="F27" s="2"/>
      <c r="G27" s="2"/>
      <c r="H27" s="2">
        <v>2900520</v>
      </c>
      <c r="I27" s="2"/>
      <c r="J27" s="2"/>
      <c r="K27" s="2"/>
      <c r="L27" s="1">
        <f>B27+D27+F27+H27+J27</f>
        <v>6482205</v>
      </c>
      <c r="M27" s="13">
        <f>C27+E27+G27+I27+K27</f>
        <v>0</v>
      </c>
      <c r="N27" s="14">
        <f>L27+M27</f>
        <v>6482205</v>
      </c>
      <c r="P27" s="3" t="s">
        <v>12</v>
      </c>
      <c r="Q27" s="2">
        <v>528</v>
      </c>
      <c r="R27" s="2">
        <v>0</v>
      </c>
      <c r="S27" s="2">
        <v>111</v>
      </c>
      <c r="T27" s="2">
        <v>0</v>
      </c>
      <c r="U27" s="2">
        <v>0</v>
      </c>
      <c r="V27" s="2">
        <v>0</v>
      </c>
      <c r="W27" s="2">
        <v>722</v>
      </c>
      <c r="X27" s="2">
        <v>0</v>
      </c>
      <c r="Y27" s="2">
        <v>0</v>
      </c>
      <c r="Z27" s="2">
        <v>0</v>
      </c>
      <c r="AA27" s="1">
        <f>Q27+S27+U27+W27+Y27</f>
        <v>1361</v>
      </c>
      <c r="AB27" s="13">
        <f>R27+T27+V27+X27+Z27</f>
        <v>0</v>
      </c>
      <c r="AC27" s="14">
        <f>AA27+AB27</f>
        <v>1361</v>
      </c>
      <c r="AE27" s="3" t="s">
        <v>12</v>
      </c>
      <c r="AF27" s="2">
        <f>IFERROR(B27/Q27, "N.A.")</f>
        <v>5653.522727272727</v>
      </c>
      <c r="AG27" s="2" t="str">
        <f t="shared" ref="AG27:AR31" si="15">IFERROR(C27/R27, "N.A.")</f>
        <v>N.A.</v>
      </c>
      <c r="AH27" s="2">
        <f t="shared" si="15"/>
        <v>5375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4017.3407202216067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4762.8251285819251</v>
      </c>
      <c r="AQ27" s="13" t="str">
        <f t="shared" si="15"/>
        <v>N.A.</v>
      </c>
      <c r="AR27" s="14">
        <f t="shared" si="15"/>
        <v>4762.8251285819251</v>
      </c>
    </row>
    <row r="28" spans="1:44" ht="15" customHeight="1" thickBot="1" x14ac:dyDescent="0.3">
      <c r="A28" s="3" t="s">
        <v>13</v>
      </c>
      <c r="B28" s="2">
        <v>918480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918480</v>
      </c>
      <c r="M28" s="13">
        <f t="shared" si="16"/>
        <v>0</v>
      </c>
      <c r="N28" s="14">
        <f t="shared" ref="N28:N30" si="17">L28+M28</f>
        <v>918480</v>
      </c>
      <c r="P28" s="3" t="s">
        <v>13</v>
      </c>
      <c r="Q28" s="2">
        <v>178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178</v>
      </c>
      <c r="AB28" s="13">
        <f t="shared" si="18"/>
        <v>0</v>
      </c>
      <c r="AC28" s="14">
        <f t="shared" ref="AC28:AC30" si="19">AA28+AB28</f>
        <v>178</v>
      </c>
      <c r="AE28" s="3" t="s">
        <v>13</v>
      </c>
      <c r="AF28" s="2">
        <f t="shared" ref="AF28:AF31" si="20">IFERROR(B28/Q28, "N.A.")</f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5160</v>
      </c>
      <c r="AQ28" s="13" t="str">
        <f t="shared" si="15"/>
        <v>N.A.</v>
      </c>
      <c r="AR28" s="14">
        <f t="shared" si="15"/>
        <v>5160</v>
      </c>
    </row>
    <row r="29" spans="1:44" ht="15" customHeight="1" thickBot="1" x14ac:dyDescent="0.3">
      <c r="A29" s="3" t="s">
        <v>14</v>
      </c>
      <c r="B29" s="2">
        <v>7586652.0000000009</v>
      </c>
      <c r="C29" s="2">
        <v>13771109.999999998</v>
      </c>
      <c r="D29" s="2">
        <v>1335000</v>
      </c>
      <c r="E29" s="2"/>
      <c r="F29" s="2"/>
      <c r="G29" s="2">
        <v>3776200</v>
      </c>
      <c r="H29" s="2"/>
      <c r="I29" s="2">
        <v>1295000</v>
      </c>
      <c r="J29" s="2"/>
      <c r="K29" s="2"/>
      <c r="L29" s="1">
        <f t="shared" si="16"/>
        <v>8921652</v>
      </c>
      <c r="M29" s="13">
        <f t="shared" si="16"/>
        <v>18842310</v>
      </c>
      <c r="N29" s="14">
        <f t="shared" si="17"/>
        <v>27763962</v>
      </c>
      <c r="P29" s="3" t="s">
        <v>14</v>
      </c>
      <c r="Q29" s="2">
        <v>1839</v>
      </c>
      <c r="R29" s="2">
        <v>3631</v>
      </c>
      <c r="S29" s="2">
        <v>363</v>
      </c>
      <c r="T29" s="2">
        <v>0</v>
      </c>
      <c r="U29" s="2">
        <v>0</v>
      </c>
      <c r="V29" s="2">
        <v>665</v>
      </c>
      <c r="W29" s="2">
        <v>0</v>
      </c>
      <c r="X29" s="2">
        <v>185</v>
      </c>
      <c r="Y29" s="2">
        <v>0</v>
      </c>
      <c r="Z29" s="2">
        <v>0</v>
      </c>
      <c r="AA29" s="1">
        <f t="shared" si="18"/>
        <v>2202</v>
      </c>
      <c r="AB29" s="13">
        <f t="shared" si="18"/>
        <v>4481</v>
      </c>
      <c r="AC29" s="14">
        <f t="shared" si="19"/>
        <v>6683</v>
      </c>
      <c r="AE29" s="3" t="s">
        <v>14</v>
      </c>
      <c r="AF29" s="2">
        <f t="shared" si="20"/>
        <v>4125.4225122349108</v>
      </c>
      <c r="AG29" s="2">
        <f t="shared" si="15"/>
        <v>3792.6494078766177</v>
      </c>
      <c r="AH29" s="2">
        <f t="shared" si="15"/>
        <v>3677.6859504132231</v>
      </c>
      <c r="AI29" s="2" t="str">
        <f t="shared" si="15"/>
        <v>N.A.</v>
      </c>
      <c r="AJ29" s="2" t="str">
        <f t="shared" si="15"/>
        <v>N.A.</v>
      </c>
      <c r="AK29" s="2">
        <f t="shared" si="15"/>
        <v>5678.4962406015038</v>
      </c>
      <c r="AL29" s="2" t="str">
        <f t="shared" si="15"/>
        <v>N.A.</v>
      </c>
      <c r="AM29" s="2">
        <f t="shared" si="15"/>
        <v>7000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4051.6130790190737</v>
      </c>
      <c r="AQ29" s="13">
        <f t="shared" si="15"/>
        <v>4204.9341664806961</v>
      </c>
      <c r="AR29" s="14">
        <f t="shared" si="15"/>
        <v>4154.4159808469249</v>
      </c>
    </row>
    <row r="30" spans="1:44" ht="15" customHeight="1" thickBot="1" x14ac:dyDescent="0.3">
      <c r="A30" s="3" t="s">
        <v>15</v>
      </c>
      <c r="B30" s="2"/>
      <c r="C30" s="2"/>
      <c r="D30" s="2">
        <v>1591000</v>
      </c>
      <c r="E30" s="2"/>
      <c r="F30" s="2"/>
      <c r="G30" s="2"/>
      <c r="H30" s="2">
        <v>612320</v>
      </c>
      <c r="I30" s="2"/>
      <c r="J30" s="2"/>
      <c r="K30" s="2"/>
      <c r="L30" s="1">
        <f t="shared" si="16"/>
        <v>2203320</v>
      </c>
      <c r="M30" s="13">
        <f t="shared" si="16"/>
        <v>0</v>
      </c>
      <c r="N30" s="14">
        <f t="shared" si="17"/>
        <v>2203320</v>
      </c>
      <c r="P30" s="3" t="s">
        <v>15</v>
      </c>
      <c r="Q30" s="2">
        <v>0</v>
      </c>
      <c r="R30" s="2">
        <v>0</v>
      </c>
      <c r="S30" s="2">
        <v>185</v>
      </c>
      <c r="T30" s="2">
        <v>0</v>
      </c>
      <c r="U30" s="2">
        <v>0</v>
      </c>
      <c r="V30" s="2">
        <v>0</v>
      </c>
      <c r="W30" s="2">
        <v>178</v>
      </c>
      <c r="X30" s="2">
        <v>0</v>
      </c>
      <c r="Y30" s="2">
        <v>0</v>
      </c>
      <c r="Z30" s="2">
        <v>0</v>
      </c>
      <c r="AA30" s="1">
        <f t="shared" si="18"/>
        <v>363</v>
      </c>
      <c r="AB30" s="13">
        <f t="shared" si="18"/>
        <v>0</v>
      </c>
      <c r="AC30" s="17">
        <f t="shared" si="19"/>
        <v>363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8600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3440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6069.7520661157023</v>
      </c>
      <c r="AQ30" s="13" t="str">
        <f t="shared" si="15"/>
        <v>N.A.</v>
      </c>
      <c r="AR30" s="14">
        <f t="shared" si="15"/>
        <v>6069.7520661157023</v>
      </c>
    </row>
    <row r="31" spans="1:44" ht="15" customHeight="1" thickBot="1" x14ac:dyDescent="0.3">
      <c r="A31" s="4" t="s">
        <v>16</v>
      </c>
      <c r="B31" s="2">
        <v>11490192</v>
      </c>
      <c r="C31" s="2">
        <v>13771109.999999998</v>
      </c>
      <c r="D31" s="2">
        <v>3522625</v>
      </c>
      <c r="E31" s="2"/>
      <c r="F31" s="2"/>
      <c r="G31" s="2">
        <v>3776200</v>
      </c>
      <c r="H31" s="2">
        <v>3512839.9999999995</v>
      </c>
      <c r="I31" s="2">
        <v>1295000</v>
      </c>
      <c r="J31" s="2"/>
      <c r="K31" s="2"/>
      <c r="L31" s="1">
        <f t="shared" ref="L31" si="21">B31+D31+F31+H31+J31</f>
        <v>18525657</v>
      </c>
      <c r="M31" s="13">
        <f t="shared" ref="M31" si="22">C31+E31+G31+I31+K31</f>
        <v>18842310</v>
      </c>
      <c r="N31" s="17">
        <f t="shared" ref="N31" si="23">L31+M31</f>
        <v>37367967</v>
      </c>
      <c r="P31" s="4" t="s">
        <v>16</v>
      </c>
      <c r="Q31" s="2">
        <v>2545</v>
      </c>
      <c r="R31" s="2">
        <v>3631</v>
      </c>
      <c r="S31" s="2">
        <v>659</v>
      </c>
      <c r="T31" s="2">
        <v>0</v>
      </c>
      <c r="U31" s="2">
        <v>0</v>
      </c>
      <c r="V31" s="2">
        <v>665</v>
      </c>
      <c r="W31" s="2">
        <v>900</v>
      </c>
      <c r="X31" s="2">
        <v>185</v>
      </c>
      <c r="Y31" s="2">
        <v>0</v>
      </c>
      <c r="Z31" s="2">
        <v>0</v>
      </c>
      <c r="AA31" s="1">
        <f t="shared" ref="AA31" si="24">Q31+S31+U31+W31+Y31</f>
        <v>4104</v>
      </c>
      <c r="AB31" s="13">
        <f t="shared" ref="AB31" si="25">R31+T31+V31+X31+Z31</f>
        <v>4481</v>
      </c>
      <c r="AC31" s="14">
        <f t="shared" ref="AC31" si="26">AA31+AB31</f>
        <v>8585</v>
      </c>
      <c r="AE31" s="4" t="s">
        <v>16</v>
      </c>
      <c r="AF31" s="2">
        <f t="shared" si="20"/>
        <v>4514.8102161100196</v>
      </c>
      <c r="AG31" s="2">
        <f t="shared" si="15"/>
        <v>3792.6494078766177</v>
      </c>
      <c r="AH31" s="2">
        <f t="shared" si="15"/>
        <v>5345.4097116843704</v>
      </c>
      <c r="AI31" s="2" t="str">
        <f t="shared" si="15"/>
        <v>N.A.</v>
      </c>
      <c r="AJ31" s="2" t="str">
        <f t="shared" si="15"/>
        <v>N.A.</v>
      </c>
      <c r="AK31" s="2">
        <f t="shared" si="15"/>
        <v>5678.4962406015038</v>
      </c>
      <c r="AL31" s="2">
        <f t="shared" si="15"/>
        <v>3903.1555555555551</v>
      </c>
      <c r="AM31" s="2">
        <f t="shared" si="15"/>
        <v>7000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4514.0489766081873</v>
      </c>
      <c r="AQ31" s="13">
        <f t="shared" ref="AQ31" si="28">IFERROR(M31/AB31, "N.A.")</f>
        <v>4204.9341664806961</v>
      </c>
      <c r="AR31" s="14">
        <f t="shared" ref="AR31" si="29">IFERROR(N31/AC31, "N.A.")</f>
        <v>4352.7043680838669</v>
      </c>
    </row>
    <row r="32" spans="1:44" ht="15" customHeight="1" thickBot="1" x14ac:dyDescent="0.3">
      <c r="A32" s="5" t="s">
        <v>0</v>
      </c>
      <c r="B32" s="24">
        <f>B31+C31</f>
        <v>25261302</v>
      </c>
      <c r="C32" s="26"/>
      <c r="D32" s="24">
        <f>D31+E31</f>
        <v>3522625</v>
      </c>
      <c r="E32" s="26"/>
      <c r="F32" s="24">
        <f>F31+G31</f>
        <v>3776200</v>
      </c>
      <c r="G32" s="26"/>
      <c r="H32" s="24">
        <f>H31+I31</f>
        <v>4807840</v>
      </c>
      <c r="I32" s="26"/>
      <c r="J32" s="24">
        <f>J31+K31</f>
        <v>0</v>
      </c>
      <c r="K32" s="26"/>
      <c r="L32" s="24">
        <f>L31+M31</f>
        <v>37367967</v>
      </c>
      <c r="M32" s="25"/>
      <c r="N32" s="18">
        <f>B32+D32+F32+H32+J32</f>
        <v>37367967</v>
      </c>
      <c r="P32" s="5" t="s">
        <v>0</v>
      </c>
      <c r="Q32" s="24">
        <f>Q31+R31</f>
        <v>6176</v>
      </c>
      <c r="R32" s="26"/>
      <c r="S32" s="24">
        <f>S31+T31</f>
        <v>659</v>
      </c>
      <c r="T32" s="26"/>
      <c r="U32" s="24">
        <f>U31+V31</f>
        <v>665</v>
      </c>
      <c r="V32" s="26"/>
      <c r="W32" s="24">
        <f>W31+X31</f>
        <v>1085</v>
      </c>
      <c r="X32" s="26"/>
      <c r="Y32" s="24">
        <f>Y31+Z31</f>
        <v>0</v>
      </c>
      <c r="Z32" s="26"/>
      <c r="AA32" s="24">
        <f>AA31+AB31</f>
        <v>8585</v>
      </c>
      <c r="AB32" s="26"/>
      <c r="AC32" s="19">
        <f>Q32+S32+U32+W32+Y32</f>
        <v>8585</v>
      </c>
      <c r="AE32" s="5" t="s">
        <v>0</v>
      </c>
      <c r="AF32" s="27">
        <f>IFERROR(B32/Q32,"N.A.")</f>
        <v>4090.2367227979275</v>
      </c>
      <c r="AG32" s="28"/>
      <c r="AH32" s="27">
        <f>IFERROR(D32/S32,"N.A.")</f>
        <v>5345.4097116843704</v>
      </c>
      <c r="AI32" s="28"/>
      <c r="AJ32" s="27">
        <f>IFERROR(F32/U32,"N.A.")</f>
        <v>5678.4962406015038</v>
      </c>
      <c r="AK32" s="28"/>
      <c r="AL32" s="27">
        <f>IFERROR(H32/W32,"N.A.")</f>
        <v>4431.1889400921655</v>
      </c>
      <c r="AM32" s="28"/>
      <c r="AN32" s="27" t="str">
        <f>IFERROR(J32/Y32,"N.A.")</f>
        <v>N.A.</v>
      </c>
      <c r="AO32" s="28"/>
      <c r="AP32" s="27">
        <f>IFERROR(L32/AA32,"N.A.")</f>
        <v>4352.7043680838669</v>
      </c>
      <c r="AQ32" s="28"/>
      <c r="AR32" s="16">
        <f>IFERROR(N32/AC32, "N.A.")</f>
        <v>4352.7043680838669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1309800</v>
      </c>
      <c r="I39" s="2"/>
      <c r="J39" s="2">
        <v>0</v>
      </c>
      <c r="K39" s="2"/>
      <c r="L39" s="1">
        <f>B39+D39+F39+H39+J39</f>
        <v>1309800</v>
      </c>
      <c r="M39" s="13">
        <f>C39+E39+G39+I39+K39</f>
        <v>0</v>
      </c>
      <c r="N39" s="14">
        <f>L39+M39</f>
        <v>1309800</v>
      </c>
      <c r="P39" s="3" t="s">
        <v>12</v>
      </c>
      <c r="Q39" s="2">
        <v>185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542</v>
      </c>
      <c r="X39" s="2">
        <v>0</v>
      </c>
      <c r="Y39" s="2">
        <v>516</v>
      </c>
      <c r="Z39" s="2">
        <v>0</v>
      </c>
      <c r="AA39" s="1">
        <f>Q39+S39+U39+W39+Y39</f>
        <v>1243</v>
      </c>
      <c r="AB39" s="13">
        <f>R39+T39+V39+X39+Z39</f>
        <v>0</v>
      </c>
      <c r="AC39" s="14">
        <f>AA39+AB39</f>
        <v>1243</v>
      </c>
      <c r="AE39" s="3" t="s">
        <v>12</v>
      </c>
      <c r="AF39" s="2">
        <f>IFERROR(B39/Q39, "N.A.")</f>
        <v>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2416.6051660516605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1053.7409493161706</v>
      </c>
      <c r="AQ39" s="13" t="str">
        <f t="shared" si="30"/>
        <v>N.A.</v>
      </c>
      <c r="AR39" s="14">
        <f t="shared" si="30"/>
        <v>1053.7409493161706</v>
      </c>
    </row>
    <row r="40" spans="1:44" ht="15" customHeight="1" thickBot="1" x14ac:dyDescent="0.3">
      <c r="A40" s="3" t="s">
        <v>13</v>
      </c>
      <c r="B40" s="2">
        <v>4540035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4540035</v>
      </c>
      <c r="M40" s="13">
        <f t="shared" si="31"/>
        <v>0</v>
      </c>
      <c r="N40" s="14">
        <f t="shared" ref="N40:N42" si="32">L40+M40</f>
        <v>4540035</v>
      </c>
      <c r="P40" s="3" t="s">
        <v>13</v>
      </c>
      <c r="Q40" s="2">
        <v>1146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1146</v>
      </c>
      <c r="AB40" s="13">
        <f t="shared" si="33"/>
        <v>0</v>
      </c>
      <c r="AC40" s="14">
        <f t="shared" ref="AC40:AC42" si="34">AA40+AB40</f>
        <v>1146</v>
      </c>
      <c r="AE40" s="3" t="s">
        <v>13</v>
      </c>
      <c r="AF40" s="2">
        <f t="shared" ref="AF40:AF43" si="35">IFERROR(B40/Q40, "N.A.")</f>
        <v>3961.6361256544501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3961.6361256544501</v>
      </c>
      <c r="AQ40" s="13" t="str">
        <f t="shared" si="30"/>
        <v>N.A.</v>
      </c>
      <c r="AR40" s="14">
        <f t="shared" si="30"/>
        <v>3961.6361256544501</v>
      </c>
    </row>
    <row r="41" spans="1:44" ht="15" customHeight="1" thickBot="1" x14ac:dyDescent="0.3">
      <c r="A41" s="3" t="s">
        <v>14</v>
      </c>
      <c r="B41" s="2">
        <v>5929055</v>
      </c>
      <c r="C41" s="2">
        <v>5815600.0000000009</v>
      </c>
      <c r="D41" s="2">
        <v>3514999.9999999995</v>
      </c>
      <c r="E41" s="2"/>
      <c r="F41" s="2"/>
      <c r="G41" s="2">
        <v>0</v>
      </c>
      <c r="H41" s="2"/>
      <c r="I41" s="2"/>
      <c r="J41" s="2"/>
      <c r="K41" s="2"/>
      <c r="L41" s="1">
        <f t="shared" si="31"/>
        <v>9444055</v>
      </c>
      <c r="M41" s="13">
        <f t="shared" si="31"/>
        <v>5815600.0000000009</v>
      </c>
      <c r="N41" s="14">
        <f t="shared" si="32"/>
        <v>15259655</v>
      </c>
      <c r="P41" s="3" t="s">
        <v>14</v>
      </c>
      <c r="Q41" s="2">
        <v>1378</v>
      </c>
      <c r="R41" s="2">
        <v>1338</v>
      </c>
      <c r="S41" s="2">
        <v>363</v>
      </c>
      <c r="T41" s="2">
        <v>0</v>
      </c>
      <c r="U41" s="2">
        <v>0</v>
      </c>
      <c r="V41" s="2">
        <v>302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1741</v>
      </c>
      <c r="AB41" s="13">
        <f t="shared" si="33"/>
        <v>1640</v>
      </c>
      <c r="AC41" s="14">
        <f t="shared" si="34"/>
        <v>3381</v>
      </c>
      <c r="AE41" s="3" t="s">
        <v>14</v>
      </c>
      <c r="AF41" s="2">
        <f t="shared" si="35"/>
        <v>4302.6523947750366</v>
      </c>
      <c r="AG41" s="2">
        <f t="shared" si="30"/>
        <v>4346.4872944693579</v>
      </c>
      <c r="AH41" s="2">
        <f t="shared" si="30"/>
        <v>9683.1955922865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5424.5002871912693</v>
      </c>
      <c r="AQ41" s="13">
        <f t="shared" si="30"/>
        <v>3546.0975609756101</v>
      </c>
      <c r="AR41" s="14">
        <f t="shared" si="30"/>
        <v>4513.3555161194909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10469090.000000002</v>
      </c>
      <c r="C43" s="2">
        <v>5815600.0000000009</v>
      </c>
      <c r="D43" s="2">
        <v>3514999.9999999995</v>
      </c>
      <c r="E43" s="2"/>
      <c r="F43" s="2"/>
      <c r="G43" s="2">
        <v>0</v>
      </c>
      <c r="H43" s="2">
        <v>1309800</v>
      </c>
      <c r="I43" s="2"/>
      <c r="J43" s="2">
        <v>0</v>
      </c>
      <c r="K43" s="2"/>
      <c r="L43" s="1">
        <f t="shared" ref="L43" si="36">B43+D43+F43+H43+J43</f>
        <v>15293890.000000002</v>
      </c>
      <c r="M43" s="13">
        <f t="shared" ref="M43" si="37">C43+E43+G43+I43+K43</f>
        <v>5815600.0000000009</v>
      </c>
      <c r="N43" s="17">
        <f t="shared" ref="N43" si="38">L43+M43</f>
        <v>21109490.000000004</v>
      </c>
      <c r="P43" s="4" t="s">
        <v>16</v>
      </c>
      <c r="Q43" s="2">
        <v>2709</v>
      </c>
      <c r="R43" s="2">
        <v>1338</v>
      </c>
      <c r="S43" s="2">
        <v>363</v>
      </c>
      <c r="T43" s="2">
        <v>0</v>
      </c>
      <c r="U43" s="2">
        <v>0</v>
      </c>
      <c r="V43" s="2">
        <v>302</v>
      </c>
      <c r="W43" s="2">
        <v>542</v>
      </c>
      <c r="X43" s="2">
        <v>0</v>
      </c>
      <c r="Y43" s="2">
        <v>516</v>
      </c>
      <c r="Z43" s="2">
        <v>0</v>
      </c>
      <c r="AA43" s="1">
        <f t="shared" ref="AA43" si="39">Q43+S43+U43+W43+Y43</f>
        <v>4130</v>
      </c>
      <c r="AB43" s="13">
        <f t="shared" ref="AB43" si="40">R43+T43+V43+X43+Z43</f>
        <v>1640</v>
      </c>
      <c r="AC43" s="17">
        <f t="shared" ref="AC43" si="41">AA43+AB43</f>
        <v>5770</v>
      </c>
      <c r="AE43" s="4" t="s">
        <v>16</v>
      </c>
      <c r="AF43" s="2">
        <f t="shared" si="35"/>
        <v>3864.5588778146926</v>
      </c>
      <c r="AG43" s="2">
        <f t="shared" si="30"/>
        <v>4346.4872944693579</v>
      </c>
      <c r="AH43" s="2">
        <f t="shared" si="30"/>
        <v>9683.1955922865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2416.6051660516605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3703.1210653753033</v>
      </c>
      <c r="AQ43" s="13">
        <f t="shared" ref="AQ43" si="43">IFERROR(M43/AB43, "N.A.")</f>
        <v>3546.0975609756101</v>
      </c>
      <c r="AR43" s="14">
        <f t="shared" ref="AR43" si="44">IFERROR(N43/AC43, "N.A.")</f>
        <v>3658.4904679376091</v>
      </c>
    </row>
    <row r="44" spans="1:44" ht="15" customHeight="1" thickBot="1" x14ac:dyDescent="0.3">
      <c r="A44" s="5" t="s">
        <v>0</v>
      </c>
      <c r="B44" s="24">
        <f>B43+C43</f>
        <v>16284690.000000004</v>
      </c>
      <c r="C44" s="26"/>
      <c r="D44" s="24">
        <f>D43+E43</f>
        <v>3514999.9999999995</v>
      </c>
      <c r="E44" s="26"/>
      <c r="F44" s="24">
        <f>F43+G43</f>
        <v>0</v>
      </c>
      <c r="G44" s="26"/>
      <c r="H44" s="24">
        <f>H43+I43</f>
        <v>1309800</v>
      </c>
      <c r="I44" s="26"/>
      <c r="J44" s="24">
        <f>J43+K43</f>
        <v>0</v>
      </c>
      <c r="K44" s="26"/>
      <c r="L44" s="24">
        <f>L43+M43</f>
        <v>21109490.000000004</v>
      </c>
      <c r="M44" s="25"/>
      <c r="N44" s="18">
        <f>B44+D44+F44+H44+J44</f>
        <v>21109490.000000004</v>
      </c>
      <c r="P44" s="5" t="s">
        <v>0</v>
      </c>
      <c r="Q44" s="24">
        <f>Q43+R43</f>
        <v>4047</v>
      </c>
      <c r="R44" s="26"/>
      <c r="S44" s="24">
        <f>S43+T43</f>
        <v>363</v>
      </c>
      <c r="T44" s="26"/>
      <c r="U44" s="24">
        <f>U43+V43</f>
        <v>302</v>
      </c>
      <c r="V44" s="26"/>
      <c r="W44" s="24">
        <f>W43+X43</f>
        <v>542</v>
      </c>
      <c r="X44" s="26"/>
      <c r="Y44" s="24">
        <f>Y43+Z43</f>
        <v>516</v>
      </c>
      <c r="Z44" s="26"/>
      <c r="AA44" s="24">
        <f>AA43+AB43</f>
        <v>5770</v>
      </c>
      <c r="AB44" s="25"/>
      <c r="AC44" s="18">
        <f>Q44+S44+U44+W44+Y44</f>
        <v>5770</v>
      </c>
      <c r="AE44" s="5" t="s">
        <v>0</v>
      </c>
      <c r="AF44" s="27">
        <f>IFERROR(B44/Q44,"N.A.")</f>
        <v>4023.8917716827291</v>
      </c>
      <c r="AG44" s="28"/>
      <c r="AH44" s="27">
        <f>IFERROR(D44/S44,"N.A.")</f>
        <v>9683.1955922865</v>
      </c>
      <c r="AI44" s="28"/>
      <c r="AJ44" s="27">
        <f>IFERROR(F44/U44,"N.A.")</f>
        <v>0</v>
      </c>
      <c r="AK44" s="28"/>
      <c r="AL44" s="27">
        <f>IFERROR(H44/W44,"N.A.")</f>
        <v>2416.6051660516605</v>
      </c>
      <c r="AM44" s="28"/>
      <c r="AN44" s="27">
        <f>IFERROR(J44/Y44,"N.A.")</f>
        <v>0</v>
      </c>
      <c r="AO44" s="28"/>
      <c r="AP44" s="27">
        <f>IFERROR(L44/AA44,"N.A.")</f>
        <v>3658.4904679376091</v>
      </c>
      <c r="AQ44" s="28"/>
      <c r="AR44" s="16">
        <f>IFERROR(N44/AC44, "N.A.")</f>
        <v>3658.4904679376091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25128138.999999996</v>
      </c>
      <c r="C15" s="2"/>
      <c r="D15" s="2">
        <v>10526830</v>
      </c>
      <c r="E15" s="2"/>
      <c r="F15" s="2">
        <v>28779990</v>
      </c>
      <c r="G15" s="2"/>
      <c r="H15" s="2">
        <v>23016503.000000004</v>
      </c>
      <c r="I15" s="2"/>
      <c r="J15" s="2">
        <v>0</v>
      </c>
      <c r="K15" s="2"/>
      <c r="L15" s="1">
        <f>B15+D15+F15+H15+J15</f>
        <v>87451462</v>
      </c>
      <c r="M15" s="13">
        <f>C15+E15+G15+I15+K15</f>
        <v>0</v>
      </c>
      <c r="N15" s="14">
        <f>L15+M15</f>
        <v>87451462</v>
      </c>
      <c r="P15" s="3" t="s">
        <v>12</v>
      </c>
      <c r="Q15" s="2">
        <v>5305</v>
      </c>
      <c r="R15" s="2">
        <v>0</v>
      </c>
      <c r="S15" s="2">
        <v>2971</v>
      </c>
      <c r="T15" s="2">
        <v>0</v>
      </c>
      <c r="U15" s="2">
        <v>3226</v>
      </c>
      <c r="V15" s="2">
        <v>0</v>
      </c>
      <c r="W15" s="2">
        <v>14027</v>
      </c>
      <c r="X15" s="2">
        <v>0</v>
      </c>
      <c r="Y15" s="2">
        <v>3344</v>
      </c>
      <c r="Z15" s="2">
        <v>0</v>
      </c>
      <c r="AA15" s="1">
        <f>Q15+S15+U15+W15+Y15</f>
        <v>28873</v>
      </c>
      <c r="AB15" s="13">
        <f>R15+T15+V15+X15+Z15</f>
        <v>0</v>
      </c>
      <c r="AC15" s="14">
        <f>AA15+AB15</f>
        <v>28873</v>
      </c>
      <c r="AE15" s="3" t="s">
        <v>12</v>
      </c>
      <c r="AF15" s="2">
        <f>IFERROR(B15/Q15, "N.A.")</f>
        <v>4736.6897266729493</v>
      </c>
      <c r="AG15" s="2" t="str">
        <f t="shared" ref="AG15:AR19" si="0">IFERROR(C15/R15, "N.A.")</f>
        <v>N.A.</v>
      </c>
      <c r="AH15" s="2">
        <f t="shared" si="0"/>
        <v>3543.194210703467</v>
      </c>
      <c r="AI15" s="2" t="str">
        <f t="shared" si="0"/>
        <v>N.A.</v>
      </c>
      <c r="AJ15" s="2">
        <f t="shared" si="0"/>
        <v>8921.2616243025423</v>
      </c>
      <c r="AK15" s="2" t="str">
        <f t="shared" si="0"/>
        <v>N.A.</v>
      </c>
      <c r="AL15" s="2">
        <f t="shared" si="0"/>
        <v>1640.8713908889999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3028.831849825096</v>
      </c>
      <c r="AQ15" s="13" t="str">
        <f t="shared" si="0"/>
        <v>N.A.</v>
      </c>
      <c r="AR15" s="14">
        <f t="shared" si="0"/>
        <v>3028.831849825096</v>
      </c>
    </row>
    <row r="16" spans="1:44" ht="15" customHeight="1" thickBot="1" x14ac:dyDescent="0.3">
      <c r="A16" s="3" t="s">
        <v>13</v>
      </c>
      <c r="B16" s="2">
        <v>8939693.0000000019</v>
      </c>
      <c r="C16" s="2">
        <v>264450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8939693.0000000019</v>
      </c>
      <c r="M16" s="13">
        <f t="shared" si="1"/>
        <v>264450</v>
      </c>
      <c r="N16" s="14">
        <f t="shared" ref="N16:N18" si="2">L16+M16</f>
        <v>9204143.0000000019</v>
      </c>
      <c r="P16" s="3" t="s">
        <v>13</v>
      </c>
      <c r="Q16" s="2">
        <v>3992</v>
      </c>
      <c r="R16" s="2">
        <v>123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3992</v>
      </c>
      <c r="AB16" s="13">
        <f t="shared" si="3"/>
        <v>123</v>
      </c>
      <c r="AC16" s="14">
        <f t="shared" ref="AC16:AC18" si="4">AA16+AB16</f>
        <v>4115</v>
      </c>
      <c r="AE16" s="3" t="s">
        <v>13</v>
      </c>
      <c r="AF16" s="2">
        <f t="shared" ref="AF16:AF19" si="5">IFERROR(B16/Q16, "N.A.")</f>
        <v>2239.4020541082168</v>
      </c>
      <c r="AG16" s="2">
        <f t="shared" si="0"/>
        <v>2150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2239.4020541082168</v>
      </c>
      <c r="AQ16" s="13">
        <f t="shared" si="0"/>
        <v>2150</v>
      </c>
      <c r="AR16" s="14">
        <f t="shared" si="0"/>
        <v>2236.7297691373028</v>
      </c>
    </row>
    <row r="17" spans="1:44" ht="15" customHeight="1" thickBot="1" x14ac:dyDescent="0.3">
      <c r="A17" s="3" t="s">
        <v>14</v>
      </c>
      <c r="B17" s="2">
        <v>47247544</v>
      </c>
      <c r="C17" s="2">
        <v>290563681.99999994</v>
      </c>
      <c r="D17" s="2">
        <v>11188405</v>
      </c>
      <c r="E17" s="2"/>
      <c r="F17" s="2"/>
      <c r="G17" s="2">
        <v>9360160.0000000019</v>
      </c>
      <c r="H17" s="2"/>
      <c r="I17" s="2">
        <v>13320070</v>
      </c>
      <c r="J17" s="2">
        <v>0</v>
      </c>
      <c r="K17" s="2"/>
      <c r="L17" s="1">
        <f t="shared" si="1"/>
        <v>58435949</v>
      </c>
      <c r="M17" s="13">
        <f t="shared" si="1"/>
        <v>313243911.99999994</v>
      </c>
      <c r="N17" s="14">
        <f t="shared" si="2"/>
        <v>371679860.99999994</v>
      </c>
      <c r="P17" s="3" t="s">
        <v>14</v>
      </c>
      <c r="Q17" s="2">
        <v>12924</v>
      </c>
      <c r="R17" s="2">
        <v>45729</v>
      </c>
      <c r="S17" s="2">
        <v>2283</v>
      </c>
      <c r="T17" s="2">
        <v>0</v>
      </c>
      <c r="U17" s="2">
        <v>0</v>
      </c>
      <c r="V17" s="2">
        <v>1671</v>
      </c>
      <c r="W17" s="2">
        <v>0</v>
      </c>
      <c r="X17" s="2">
        <v>3398</v>
      </c>
      <c r="Y17" s="2">
        <v>3005</v>
      </c>
      <c r="Z17" s="2">
        <v>0</v>
      </c>
      <c r="AA17" s="1">
        <f t="shared" si="3"/>
        <v>18212</v>
      </c>
      <c r="AB17" s="13">
        <f t="shared" si="3"/>
        <v>50798</v>
      </c>
      <c r="AC17" s="14">
        <f t="shared" si="4"/>
        <v>69010</v>
      </c>
      <c r="AE17" s="3" t="s">
        <v>14</v>
      </c>
      <c r="AF17" s="2">
        <f t="shared" si="5"/>
        <v>3655.7988238935313</v>
      </c>
      <c r="AG17" s="2">
        <f t="shared" si="0"/>
        <v>6354.0353386253782</v>
      </c>
      <c r="AH17" s="2">
        <f t="shared" si="0"/>
        <v>4900.7468243539206</v>
      </c>
      <c r="AI17" s="2" t="str">
        <f t="shared" si="0"/>
        <v>N.A.</v>
      </c>
      <c r="AJ17" s="2" t="str">
        <f t="shared" si="0"/>
        <v>N.A.</v>
      </c>
      <c r="AK17" s="2">
        <f t="shared" si="0"/>
        <v>5601.5320167564341</v>
      </c>
      <c r="AL17" s="2" t="str">
        <f t="shared" si="0"/>
        <v>N.A.</v>
      </c>
      <c r="AM17" s="2">
        <f t="shared" si="0"/>
        <v>3919.9735138316655</v>
      </c>
      <c r="AN17" s="2">
        <f t="shared" si="0"/>
        <v>0</v>
      </c>
      <c r="AO17" s="2" t="str">
        <f t="shared" si="0"/>
        <v>N.A.</v>
      </c>
      <c r="AP17" s="15">
        <f t="shared" si="0"/>
        <v>3208.6508346145397</v>
      </c>
      <c r="AQ17" s="13">
        <f t="shared" si="0"/>
        <v>6166.461514232843</v>
      </c>
      <c r="AR17" s="14">
        <f t="shared" si="0"/>
        <v>5385.8840892624248</v>
      </c>
    </row>
    <row r="18" spans="1:44" ht="15" customHeight="1" thickBot="1" x14ac:dyDescent="0.3">
      <c r="A18" s="3" t="s">
        <v>15</v>
      </c>
      <c r="B18" s="2">
        <v>11376784.000000002</v>
      </c>
      <c r="C18" s="2">
        <v>1350500</v>
      </c>
      <c r="D18" s="2">
        <v>5286936</v>
      </c>
      <c r="E18" s="2">
        <v>904720</v>
      </c>
      <c r="F18" s="2"/>
      <c r="G18" s="2">
        <v>1536882</v>
      </c>
      <c r="H18" s="2">
        <v>6066307.0000000019</v>
      </c>
      <c r="I18" s="2"/>
      <c r="J18" s="2">
        <v>0</v>
      </c>
      <c r="K18" s="2"/>
      <c r="L18" s="1">
        <f t="shared" si="1"/>
        <v>22730027.000000004</v>
      </c>
      <c r="M18" s="13">
        <f t="shared" si="1"/>
        <v>3792102</v>
      </c>
      <c r="N18" s="14">
        <f t="shared" si="2"/>
        <v>26522129.000000004</v>
      </c>
      <c r="P18" s="3" t="s">
        <v>15</v>
      </c>
      <c r="Q18" s="2">
        <v>4019</v>
      </c>
      <c r="R18" s="2">
        <v>248</v>
      </c>
      <c r="S18" s="2">
        <v>1488</v>
      </c>
      <c r="T18" s="2">
        <v>248</v>
      </c>
      <c r="U18" s="2">
        <v>0</v>
      </c>
      <c r="V18" s="2">
        <v>1292</v>
      </c>
      <c r="W18" s="2">
        <v>8293</v>
      </c>
      <c r="X18" s="2">
        <v>0</v>
      </c>
      <c r="Y18" s="2">
        <v>2025</v>
      </c>
      <c r="Z18" s="2">
        <v>0</v>
      </c>
      <c r="AA18" s="1">
        <f t="shared" si="3"/>
        <v>15825</v>
      </c>
      <c r="AB18" s="13">
        <f t="shared" si="3"/>
        <v>1788</v>
      </c>
      <c r="AC18" s="17">
        <f t="shared" si="4"/>
        <v>17613</v>
      </c>
      <c r="AE18" s="3" t="s">
        <v>15</v>
      </c>
      <c r="AF18" s="2">
        <f t="shared" si="5"/>
        <v>2830.7499377954719</v>
      </c>
      <c r="AG18" s="2">
        <f t="shared" si="0"/>
        <v>5445.5645161290322</v>
      </c>
      <c r="AH18" s="2">
        <f t="shared" si="0"/>
        <v>3553.0483870967741</v>
      </c>
      <c r="AI18" s="2">
        <f t="shared" si="0"/>
        <v>3648.0645161290322</v>
      </c>
      <c r="AJ18" s="2" t="str">
        <f t="shared" si="0"/>
        <v>N.A.</v>
      </c>
      <c r="AK18" s="2">
        <f t="shared" si="0"/>
        <v>1189.5371517027863</v>
      </c>
      <c r="AL18" s="2">
        <f t="shared" si="0"/>
        <v>731.49728686844344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1436.3366192733019</v>
      </c>
      <c r="AQ18" s="13">
        <f t="shared" si="0"/>
        <v>2120.8624161073826</v>
      </c>
      <c r="AR18" s="14">
        <f t="shared" si="0"/>
        <v>1505.8268892295466</v>
      </c>
    </row>
    <row r="19" spans="1:44" ht="15" customHeight="1" thickBot="1" x14ac:dyDescent="0.3">
      <c r="A19" s="4" t="s">
        <v>16</v>
      </c>
      <c r="B19" s="2">
        <v>92692160.000000015</v>
      </c>
      <c r="C19" s="2">
        <v>292178632</v>
      </c>
      <c r="D19" s="2">
        <v>27002170.999999996</v>
      </c>
      <c r="E19" s="2">
        <v>904720</v>
      </c>
      <c r="F19" s="2">
        <v>28779990</v>
      </c>
      <c r="G19" s="2">
        <v>10897042.000000002</v>
      </c>
      <c r="H19" s="2">
        <v>29082809.999999981</v>
      </c>
      <c r="I19" s="2">
        <v>13320070</v>
      </c>
      <c r="J19" s="2">
        <v>0</v>
      </c>
      <c r="K19" s="2"/>
      <c r="L19" s="1">
        <f t="shared" ref="L19" si="6">B19+D19+F19+H19+J19</f>
        <v>177557130.99999997</v>
      </c>
      <c r="M19" s="13">
        <f t="shared" ref="M19" si="7">C19+E19+G19+I19+K19</f>
        <v>317300464</v>
      </c>
      <c r="N19" s="17">
        <f t="shared" ref="N19" si="8">L19+M19</f>
        <v>494857595</v>
      </c>
      <c r="P19" s="4" t="s">
        <v>16</v>
      </c>
      <c r="Q19" s="2">
        <v>26240</v>
      </c>
      <c r="R19" s="2">
        <v>46100</v>
      </c>
      <c r="S19" s="2">
        <v>6742</v>
      </c>
      <c r="T19" s="2">
        <v>248</v>
      </c>
      <c r="U19" s="2">
        <v>3226</v>
      </c>
      <c r="V19" s="2">
        <v>2963</v>
      </c>
      <c r="W19" s="2">
        <v>22320</v>
      </c>
      <c r="X19" s="2">
        <v>3398</v>
      </c>
      <c r="Y19" s="2">
        <v>8374</v>
      </c>
      <c r="Z19" s="2">
        <v>0</v>
      </c>
      <c r="AA19" s="1">
        <f t="shared" ref="AA19" si="9">Q19+S19+U19+W19+Y19</f>
        <v>66902</v>
      </c>
      <c r="AB19" s="13">
        <f t="shared" ref="AB19" si="10">R19+T19+V19+X19+Z19</f>
        <v>52709</v>
      </c>
      <c r="AC19" s="14">
        <f t="shared" ref="AC19" si="11">AA19+AB19</f>
        <v>119611</v>
      </c>
      <c r="AE19" s="4" t="s">
        <v>16</v>
      </c>
      <c r="AF19" s="2">
        <f t="shared" si="5"/>
        <v>3532.475609756098</v>
      </c>
      <c r="AG19" s="2">
        <f t="shared" si="0"/>
        <v>6337.9312798264646</v>
      </c>
      <c r="AH19" s="2">
        <f t="shared" si="0"/>
        <v>4005.0683773361015</v>
      </c>
      <c r="AI19" s="2">
        <f t="shared" si="0"/>
        <v>3648.0645161290322</v>
      </c>
      <c r="AJ19" s="2">
        <f t="shared" si="0"/>
        <v>8921.2616243025423</v>
      </c>
      <c r="AK19" s="2">
        <f t="shared" si="0"/>
        <v>3677.7057036787046</v>
      </c>
      <c r="AL19" s="2">
        <f t="shared" si="0"/>
        <v>1302.9932795698917</v>
      </c>
      <c r="AM19" s="2">
        <f t="shared" si="0"/>
        <v>3919.9735138316655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2653.9883859974288</v>
      </c>
      <c r="AQ19" s="13">
        <f t="shared" ref="AQ19" si="13">IFERROR(M19/AB19, "N.A.")</f>
        <v>6019.8536113377222</v>
      </c>
      <c r="AR19" s="14">
        <f t="shared" ref="AR19" si="14">IFERROR(N19/AC19, "N.A.")</f>
        <v>4137.2247953783517</v>
      </c>
    </row>
    <row r="20" spans="1:44" ht="15" customHeight="1" thickBot="1" x14ac:dyDescent="0.3">
      <c r="A20" s="5" t="s">
        <v>0</v>
      </c>
      <c r="B20" s="24">
        <f>B19+C19</f>
        <v>384870792</v>
      </c>
      <c r="C20" s="26"/>
      <c r="D20" s="24">
        <f>D19+E19</f>
        <v>27906890.999999996</v>
      </c>
      <c r="E20" s="26"/>
      <c r="F20" s="24">
        <f>F19+G19</f>
        <v>39677032</v>
      </c>
      <c r="G20" s="26"/>
      <c r="H20" s="24">
        <f>H19+I19</f>
        <v>42402879.999999985</v>
      </c>
      <c r="I20" s="26"/>
      <c r="J20" s="24">
        <f>J19+K19</f>
        <v>0</v>
      </c>
      <c r="K20" s="26"/>
      <c r="L20" s="24">
        <f>L19+M19</f>
        <v>494857595</v>
      </c>
      <c r="M20" s="25"/>
      <c r="N20" s="18">
        <f>B20+D20+F20+H20+J20</f>
        <v>494857595</v>
      </c>
      <c r="P20" s="5" t="s">
        <v>0</v>
      </c>
      <c r="Q20" s="24">
        <f>Q19+R19</f>
        <v>72340</v>
      </c>
      <c r="R20" s="26"/>
      <c r="S20" s="24">
        <f>S19+T19</f>
        <v>6990</v>
      </c>
      <c r="T20" s="26"/>
      <c r="U20" s="24">
        <f>U19+V19</f>
        <v>6189</v>
      </c>
      <c r="V20" s="26"/>
      <c r="W20" s="24">
        <f>W19+X19</f>
        <v>25718</v>
      </c>
      <c r="X20" s="26"/>
      <c r="Y20" s="24">
        <f>Y19+Z19</f>
        <v>8374</v>
      </c>
      <c r="Z20" s="26"/>
      <c r="AA20" s="24">
        <f>AA19+AB19</f>
        <v>119611</v>
      </c>
      <c r="AB20" s="26"/>
      <c r="AC20" s="19">
        <f>Q20+S20+U20+W20+Y20</f>
        <v>119611</v>
      </c>
      <c r="AE20" s="5" t="s">
        <v>0</v>
      </c>
      <c r="AF20" s="27">
        <f>IFERROR(B20/Q20,"N.A.")</f>
        <v>5320.3040088471107</v>
      </c>
      <c r="AG20" s="28"/>
      <c r="AH20" s="27">
        <f>IFERROR(D20/S20,"N.A.")</f>
        <v>3992.4021459227461</v>
      </c>
      <c r="AI20" s="28"/>
      <c r="AJ20" s="27">
        <f>IFERROR(F20/U20,"N.A.")</f>
        <v>6410.8954596865406</v>
      </c>
      <c r="AK20" s="28"/>
      <c r="AL20" s="27">
        <f>IFERROR(H20/W20,"N.A.")</f>
        <v>1648.7627342717158</v>
      </c>
      <c r="AM20" s="28"/>
      <c r="AN20" s="27">
        <f>IFERROR(J20/Y20,"N.A.")</f>
        <v>0</v>
      </c>
      <c r="AO20" s="28"/>
      <c r="AP20" s="27">
        <f>IFERROR(L20/AA20,"N.A.")</f>
        <v>4137.2247953783517</v>
      </c>
      <c r="AQ20" s="28"/>
      <c r="AR20" s="16">
        <f>IFERROR(N20/AC20, "N.A.")</f>
        <v>4137.2247953783517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23619698.999999993</v>
      </c>
      <c r="C27" s="2"/>
      <c r="D27" s="2">
        <v>9485266</v>
      </c>
      <c r="E27" s="2"/>
      <c r="F27" s="2">
        <v>25964660.000000007</v>
      </c>
      <c r="G27" s="2"/>
      <c r="H27" s="2">
        <v>14234864.999999998</v>
      </c>
      <c r="I27" s="2"/>
      <c r="J27" s="2">
        <v>0</v>
      </c>
      <c r="K27" s="2"/>
      <c r="L27" s="1">
        <f>B27+D27+F27+H27+J27</f>
        <v>73304490</v>
      </c>
      <c r="M27" s="13">
        <f>C27+E27+G27+I27+K27</f>
        <v>0</v>
      </c>
      <c r="N27" s="14">
        <f>L27+M27</f>
        <v>73304490</v>
      </c>
      <c r="P27" s="3" t="s">
        <v>12</v>
      </c>
      <c r="Q27" s="2">
        <v>4735</v>
      </c>
      <c r="R27" s="2">
        <v>0</v>
      </c>
      <c r="S27" s="2">
        <v>2643</v>
      </c>
      <c r="T27" s="2">
        <v>0</v>
      </c>
      <c r="U27" s="2">
        <v>2473</v>
      </c>
      <c r="V27" s="2">
        <v>0</v>
      </c>
      <c r="W27" s="2">
        <v>5051</v>
      </c>
      <c r="X27" s="2">
        <v>0</v>
      </c>
      <c r="Y27" s="2">
        <v>1171</v>
      </c>
      <c r="Z27" s="2">
        <v>0</v>
      </c>
      <c r="AA27" s="1">
        <f>Q27+S27+U27+W27+Y27</f>
        <v>16073</v>
      </c>
      <c r="AB27" s="13">
        <f>R27+T27+V27+X27+Z27</f>
        <v>0</v>
      </c>
      <c r="AC27" s="14">
        <f>AA27+AB27</f>
        <v>16073</v>
      </c>
      <c r="AE27" s="3" t="s">
        <v>12</v>
      </c>
      <c r="AF27" s="2">
        <f>IFERROR(B27/Q27, "N.A.")</f>
        <v>4988.3208025343174</v>
      </c>
      <c r="AG27" s="2" t="str">
        <f t="shared" ref="AG27:AR31" si="15">IFERROR(C27/R27, "N.A.")</f>
        <v>N.A.</v>
      </c>
      <c r="AH27" s="2">
        <f t="shared" si="15"/>
        <v>3588.8255769958382</v>
      </c>
      <c r="AI27" s="2" t="str">
        <f t="shared" si="15"/>
        <v>N.A.</v>
      </c>
      <c r="AJ27" s="2">
        <f t="shared" si="15"/>
        <v>10499.255964415692</v>
      </c>
      <c r="AK27" s="2" t="str">
        <f t="shared" si="15"/>
        <v>N.A.</v>
      </c>
      <c r="AL27" s="2">
        <f t="shared" si="15"/>
        <v>2818.2270837457927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4560.7223293722391</v>
      </c>
      <c r="AQ27" s="13" t="str">
        <f t="shared" si="15"/>
        <v>N.A.</v>
      </c>
      <c r="AR27" s="14">
        <f t="shared" si="15"/>
        <v>4560.7223293722391</v>
      </c>
    </row>
    <row r="28" spans="1:44" ht="15" customHeight="1" thickBot="1" x14ac:dyDescent="0.3">
      <c r="A28" s="3" t="s">
        <v>13</v>
      </c>
      <c r="B28" s="2">
        <v>799999.99999999988</v>
      </c>
      <c r="C28" s="2">
        <v>264450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799999.99999999988</v>
      </c>
      <c r="M28" s="13">
        <f t="shared" si="16"/>
        <v>264450</v>
      </c>
      <c r="N28" s="14">
        <f t="shared" ref="N28:N30" si="17">L28+M28</f>
        <v>1064450</v>
      </c>
      <c r="P28" s="3" t="s">
        <v>13</v>
      </c>
      <c r="Q28" s="2">
        <v>408</v>
      </c>
      <c r="R28" s="2">
        <v>123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408</v>
      </c>
      <c r="AB28" s="13">
        <f t="shared" si="18"/>
        <v>123</v>
      </c>
      <c r="AC28" s="14">
        <f t="shared" ref="AC28:AC30" si="19">AA28+AB28</f>
        <v>531</v>
      </c>
      <c r="AE28" s="3" t="s">
        <v>13</v>
      </c>
      <c r="AF28" s="2">
        <f t="shared" ref="AF28:AF31" si="20">IFERROR(B28/Q28, "N.A.")</f>
        <v>1960.7843137254899</v>
      </c>
      <c r="AG28" s="2">
        <f t="shared" si="15"/>
        <v>2150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1960.7843137254899</v>
      </c>
      <c r="AQ28" s="13">
        <f t="shared" si="15"/>
        <v>2150</v>
      </c>
      <c r="AR28" s="14">
        <f t="shared" si="15"/>
        <v>2004.6139359698682</v>
      </c>
    </row>
    <row r="29" spans="1:44" ht="15" customHeight="1" thickBot="1" x14ac:dyDescent="0.3">
      <c r="A29" s="3" t="s">
        <v>14</v>
      </c>
      <c r="B29" s="2">
        <v>30702292.000000004</v>
      </c>
      <c r="C29" s="2">
        <v>156335135.99999997</v>
      </c>
      <c r="D29" s="2">
        <v>8447505</v>
      </c>
      <c r="E29" s="2"/>
      <c r="F29" s="2"/>
      <c r="G29" s="2">
        <v>6061200</v>
      </c>
      <c r="H29" s="2"/>
      <c r="I29" s="2">
        <v>8235490</v>
      </c>
      <c r="J29" s="2">
        <v>0</v>
      </c>
      <c r="K29" s="2"/>
      <c r="L29" s="1">
        <f t="shared" si="16"/>
        <v>39149797</v>
      </c>
      <c r="M29" s="13">
        <f t="shared" si="16"/>
        <v>170631825.99999997</v>
      </c>
      <c r="N29" s="14">
        <f t="shared" si="17"/>
        <v>209781622.99999997</v>
      </c>
      <c r="P29" s="3" t="s">
        <v>14</v>
      </c>
      <c r="Q29" s="2">
        <v>8243</v>
      </c>
      <c r="R29" s="2">
        <v>25767</v>
      </c>
      <c r="S29" s="2">
        <v>1950</v>
      </c>
      <c r="T29" s="2">
        <v>0</v>
      </c>
      <c r="U29" s="2">
        <v>0</v>
      </c>
      <c r="V29" s="2">
        <v>1181</v>
      </c>
      <c r="W29" s="2">
        <v>0</v>
      </c>
      <c r="X29" s="2">
        <v>1744</v>
      </c>
      <c r="Y29" s="2">
        <v>1012</v>
      </c>
      <c r="Z29" s="2">
        <v>0</v>
      </c>
      <c r="AA29" s="1">
        <f t="shared" si="18"/>
        <v>11205</v>
      </c>
      <c r="AB29" s="13">
        <f t="shared" si="18"/>
        <v>28692</v>
      </c>
      <c r="AC29" s="14">
        <f t="shared" si="19"/>
        <v>39897</v>
      </c>
      <c r="AE29" s="3" t="s">
        <v>14</v>
      </c>
      <c r="AF29" s="2">
        <f t="shared" si="20"/>
        <v>3724.6502486958634</v>
      </c>
      <c r="AG29" s="2">
        <f t="shared" si="15"/>
        <v>6067.261846547909</v>
      </c>
      <c r="AH29" s="2">
        <f t="shared" si="15"/>
        <v>4332.0538461538463</v>
      </c>
      <c r="AI29" s="2" t="str">
        <f t="shared" si="15"/>
        <v>N.A.</v>
      </c>
      <c r="AJ29" s="2" t="str">
        <f t="shared" si="15"/>
        <v>N.A.</v>
      </c>
      <c r="AK29" s="2">
        <f t="shared" si="15"/>
        <v>5132.2607959356474</v>
      </c>
      <c r="AL29" s="2" t="str">
        <f t="shared" si="15"/>
        <v>N.A.</v>
      </c>
      <c r="AM29" s="2">
        <f t="shared" si="15"/>
        <v>4722.184633027523</v>
      </c>
      <c r="AN29" s="2">
        <f t="shared" si="15"/>
        <v>0</v>
      </c>
      <c r="AO29" s="2" t="str">
        <f t="shared" si="15"/>
        <v>N.A.</v>
      </c>
      <c r="AP29" s="15">
        <f t="shared" si="15"/>
        <v>3493.957786702365</v>
      </c>
      <c r="AQ29" s="13">
        <f t="shared" si="15"/>
        <v>5947.0174961661778</v>
      </c>
      <c r="AR29" s="14">
        <f t="shared" si="15"/>
        <v>5258.0801313381953</v>
      </c>
    </row>
    <row r="30" spans="1:44" ht="15" customHeight="1" thickBot="1" x14ac:dyDescent="0.3">
      <c r="A30" s="3" t="s">
        <v>15</v>
      </c>
      <c r="B30" s="2">
        <v>11376784.000000002</v>
      </c>
      <c r="C30" s="2">
        <v>1350500</v>
      </c>
      <c r="D30" s="2">
        <v>5286936</v>
      </c>
      <c r="E30" s="2">
        <v>904720</v>
      </c>
      <c r="F30" s="2"/>
      <c r="G30" s="2">
        <v>1511164</v>
      </c>
      <c r="H30" s="2">
        <v>5926126.9999999972</v>
      </c>
      <c r="I30" s="2"/>
      <c r="J30" s="2">
        <v>0</v>
      </c>
      <c r="K30" s="2"/>
      <c r="L30" s="1">
        <f t="shared" si="16"/>
        <v>22589847</v>
      </c>
      <c r="M30" s="13">
        <f t="shared" si="16"/>
        <v>3766384</v>
      </c>
      <c r="N30" s="14">
        <f t="shared" si="17"/>
        <v>26356231</v>
      </c>
      <c r="P30" s="3" t="s">
        <v>15</v>
      </c>
      <c r="Q30" s="2">
        <v>4019</v>
      </c>
      <c r="R30" s="2">
        <v>248</v>
      </c>
      <c r="S30" s="2">
        <v>1488</v>
      </c>
      <c r="T30" s="2">
        <v>248</v>
      </c>
      <c r="U30" s="2">
        <v>0</v>
      </c>
      <c r="V30" s="2">
        <v>1138</v>
      </c>
      <c r="W30" s="2">
        <v>7967</v>
      </c>
      <c r="X30" s="2">
        <v>0</v>
      </c>
      <c r="Y30" s="2">
        <v>1340</v>
      </c>
      <c r="Z30" s="2">
        <v>0</v>
      </c>
      <c r="AA30" s="1">
        <f t="shared" si="18"/>
        <v>14814</v>
      </c>
      <c r="AB30" s="13">
        <f t="shared" si="18"/>
        <v>1634</v>
      </c>
      <c r="AC30" s="17">
        <f t="shared" si="19"/>
        <v>16448</v>
      </c>
      <c r="AE30" s="3" t="s">
        <v>15</v>
      </c>
      <c r="AF30" s="2">
        <f t="shared" si="20"/>
        <v>2830.7499377954719</v>
      </c>
      <c r="AG30" s="2">
        <f t="shared" si="15"/>
        <v>5445.5645161290322</v>
      </c>
      <c r="AH30" s="2">
        <f t="shared" si="15"/>
        <v>3553.0483870967741</v>
      </c>
      <c r="AI30" s="2">
        <f t="shared" si="15"/>
        <v>3648.0645161290322</v>
      </c>
      <c r="AJ30" s="2" t="str">
        <f t="shared" si="15"/>
        <v>N.A.</v>
      </c>
      <c r="AK30" s="2">
        <f t="shared" si="15"/>
        <v>1327.9121265377855</v>
      </c>
      <c r="AL30" s="2">
        <f t="shared" si="15"/>
        <v>743.83419103803158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1524.8985419198057</v>
      </c>
      <c r="AQ30" s="13">
        <f t="shared" si="15"/>
        <v>2305.0085679314566</v>
      </c>
      <c r="AR30" s="14">
        <f t="shared" si="15"/>
        <v>1602.3973127431907</v>
      </c>
    </row>
    <row r="31" spans="1:44" ht="15" customHeight="1" thickBot="1" x14ac:dyDescent="0.3">
      <c r="A31" s="4" t="s">
        <v>16</v>
      </c>
      <c r="B31" s="2">
        <v>66498774.999999978</v>
      </c>
      <c r="C31" s="2">
        <v>157950086</v>
      </c>
      <c r="D31" s="2">
        <v>23219706.999999996</v>
      </c>
      <c r="E31" s="2">
        <v>904720</v>
      </c>
      <c r="F31" s="2">
        <v>25964660.000000007</v>
      </c>
      <c r="G31" s="2">
        <v>7572364.0000000009</v>
      </c>
      <c r="H31" s="2">
        <v>20160992</v>
      </c>
      <c r="I31" s="2">
        <v>8235490</v>
      </c>
      <c r="J31" s="2">
        <v>0</v>
      </c>
      <c r="K31" s="2"/>
      <c r="L31" s="1">
        <f t="shared" ref="L31" si="21">B31+D31+F31+H31+J31</f>
        <v>135844133.99999997</v>
      </c>
      <c r="M31" s="13">
        <f t="shared" ref="M31" si="22">C31+E31+G31+I31+K31</f>
        <v>174662660</v>
      </c>
      <c r="N31" s="17">
        <f t="shared" ref="N31" si="23">L31+M31</f>
        <v>310506794</v>
      </c>
      <c r="P31" s="4" t="s">
        <v>16</v>
      </c>
      <c r="Q31" s="2">
        <v>17405</v>
      </c>
      <c r="R31" s="2">
        <v>26138</v>
      </c>
      <c r="S31" s="2">
        <v>6081</v>
      </c>
      <c r="T31" s="2">
        <v>248</v>
      </c>
      <c r="U31" s="2">
        <v>2473</v>
      </c>
      <c r="V31" s="2">
        <v>2319</v>
      </c>
      <c r="W31" s="2">
        <v>13018</v>
      </c>
      <c r="X31" s="2">
        <v>1744</v>
      </c>
      <c r="Y31" s="2">
        <v>3523</v>
      </c>
      <c r="Z31" s="2">
        <v>0</v>
      </c>
      <c r="AA31" s="1">
        <f t="shared" ref="AA31" si="24">Q31+S31+U31+W31+Y31</f>
        <v>42500</v>
      </c>
      <c r="AB31" s="13">
        <f t="shared" ref="AB31" si="25">R31+T31+V31+X31+Z31</f>
        <v>30449</v>
      </c>
      <c r="AC31" s="14">
        <f t="shared" ref="AC31" si="26">AA31+AB31</f>
        <v>72949</v>
      </c>
      <c r="AE31" s="4" t="s">
        <v>16</v>
      </c>
      <c r="AF31" s="2">
        <f t="shared" si="20"/>
        <v>3820.670784257396</v>
      </c>
      <c r="AG31" s="2">
        <f t="shared" si="15"/>
        <v>6042.9292983395826</v>
      </c>
      <c r="AH31" s="2">
        <f t="shared" si="15"/>
        <v>3818.4027298141746</v>
      </c>
      <c r="AI31" s="2">
        <f t="shared" si="15"/>
        <v>3648.0645161290322</v>
      </c>
      <c r="AJ31" s="2">
        <f t="shared" si="15"/>
        <v>10499.255964415692</v>
      </c>
      <c r="AK31" s="2">
        <f t="shared" si="15"/>
        <v>3265.3574816731352</v>
      </c>
      <c r="AL31" s="2">
        <f t="shared" si="15"/>
        <v>1548.7011829774158</v>
      </c>
      <c r="AM31" s="2">
        <f t="shared" si="15"/>
        <v>4722.184633027523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3196.3325647058819</v>
      </c>
      <c r="AQ31" s="13">
        <f t="shared" ref="AQ31" si="28">IFERROR(M31/AB31, "N.A.")</f>
        <v>5736.236329600315</v>
      </c>
      <c r="AR31" s="14">
        <f t="shared" ref="AR31" si="29">IFERROR(N31/AC31, "N.A.")</f>
        <v>4256.4914392246637</v>
      </c>
    </row>
    <row r="32" spans="1:44" ht="15" customHeight="1" thickBot="1" x14ac:dyDescent="0.3">
      <c r="A32" s="5" t="s">
        <v>0</v>
      </c>
      <c r="B32" s="24">
        <f>B31+C31</f>
        <v>224448860.99999997</v>
      </c>
      <c r="C32" s="26"/>
      <c r="D32" s="24">
        <f>D31+E31</f>
        <v>24124426.999999996</v>
      </c>
      <c r="E32" s="26"/>
      <c r="F32" s="24">
        <f>F31+G31</f>
        <v>33537024.000000007</v>
      </c>
      <c r="G32" s="26"/>
      <c r="H32" s="24">
        <f>H31+I31</f>
        <v>28396482</v>
      </c>
      <c r="I32" s="26"/>
      <c r="J32" s="24">
        <f>J31+K31</f>
        <v>0</v>
      </c>
      <c r="K32" s="26"/>
      <c r="L32" s="24">
        <f>L31+M31</f>
        <v>310506794</v>
      </c>
      <c r="M32" s="25"/>
      <c r="N32" s="18">
        <f>B32+D32+F32+H32+J32</f>
        <v>310506794</v>
      </c>
      <c r="P32" s="5" t="s">
        <v>0</v>
      </c>
      <c r="Q32" s="24">
        <f>Q31+R31</f>
        <v>43543</v>
      </c>
      <c r="R32" s="26"/>
      <c r="S32" s="24">
        <f>S31+T31</f>
        <v>6329</v>
      </c>
      <c r="T32" s="26"/>
      <c r="U32" s="24">
        <f>U31+V31</f>
        <v>4792</v>
      </c>
      <c r="V32" s="26"/>
      <c r="W32" s="24">
        <f>W31+X31</f>
        <v>14762</v>
      </c>
      <c r="X32" s="26"/>
      <c r="Y32" s="24">
        <f>Y31+Z31</f>
        <v>3523</v>
      </c>
      <c r="Z32" s="26"/>
      <c r="AA32" s="24">
        <f>AA31+AB31</f>
        <v>72949</v>
      </c>
      <c r="AB32" s="26"/>
      <c r="AC32" s="19">
        <f>Q32+S32+U32+W32+Y32</f>
        <v>72949</v>
      </c>
      <c r="AE32" s="5" t="s">
        <v>0</v>
      </c>
      <c r="AF32" s="27">
        <f>IFERROR(B32/Q32,"N.A.")</f>
        <v>5154.6485313368385</v>
      </c>
      <c r="AG32" s="28"/>
      <c r="AH32" s="27">
        <f>IFERROR(D32/S32,"N.A.")</f>
        <v>3811.7280771053875</v>
      </c>
      <c r="AI32" s="28"/>
      <c r="AJ32" s="27">
        <f>IFERROR(F32/U32,"N.A.")</f>
        <v>6998.544240400669</v>
      </c>
      <c r="AK32" s="28"/>
      <c r="AL32" s="27">
        <f>IFERROR(H32/W32,"N.A.")</f>
        <v>1923.6202411597344</v>
      </c>
      <c r="AM32" s="28"/>
      <c r="AN32" s="27">
        <f>IFERROR(J32/Y32,"N.A.")</f>
        <v>0</v>
      </c>
      <c r="AO32" s="28"/>
      <c r="AP32" s="27">
        <f>IFERROR(L32/AA32,"N.A.")</f>
        <v>4256.4914392246637</v>
      </c>
      <c r="AQ32" s="28"/>
      <c r="AR32" s="16">
        <f>IFERROR(N32/AC32, "N.A.")</f>
        <v>4256.4914392246637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1508440</v>
      </c>
      <c r="C39" s="2"/>
      <c r="D39" s="2">
        <v>1041564</v>
      </c>
      <c r="E39" s="2"/>
      <c r="F39" s="2">
        <v>2815330</v>
      </c>
      <c r="G39" s="2"/>
      <c r="H39" s="2">
        <v>8781638</v>
      </c>
      <c r="I39" s="2"/>
      <c r="J39" s="2">
        <v>0</v>
      </c>
      <c r="K39" s="2"/>
      <c r="L39" s="1">
        <f>B39+D39+F39+H39+J39</f>
        <v>14146972</v>
      </c>
      <c r="M39" s="13">
        <f>C39+E39+G39+I39+K39</f>
        <v>0</v>
      </c>
      <c r="N39" s="14">
        <f>L39+M39</f>
        <v>14146972</v>
      </c>
      <c r="P39" s="3" t="s">
        <v>12</v>
      </c>
      <c r="Q39" s="2">
        <v>570</v>
      </c>
      <c r="R39" s="2">
        <v>0</v>
      </c>
      <c r="S39" s="2">
        <v>328</v>
      </c>
      <c r="T39" s="2">
        <v>0</v>
      </c>
      <c r="U39" s="2">
        <v>753</v>
      </c>
      <c r="V39" s="2">
        <v>0</v>
      </c>
      <c r="W39" s="2">
        <v>8976</v>
      </c>
      <c r="X39" s="2">
        <v>0</v>
      </c>
      <c r="Y39" s="2">
        <v>2173</v>
      </c>
      <c r="Z39" s="2">
        <v>0</v>
      </c>
      <c r="AA39" s="1">
        <f>Q39+S39+U39+W39+Y39</f>
        <v>12800</v>
      </c>
      <c r="AB39" s="13">
        <f>R39+T39+V39+X39+Z39</f>
        <v>0</v>
      </c>
      <c r="AC39" s="14">
        <f>AA39+AB39</f>
        <v>12800</v>
      </c>
      <c r="AE39" s="3" t="s">
        <v>12</v>
      </c>
      <c r="AF39" s="2">
        <f>IFERROR(B39/Q39, "N.A.")</f>
        <v>2646.3859649122805</v>
      </c>
      <c r="AG39" s="2" t="str">
        <f t="shared" ref="AG39:AR43" si="30">IFERROR(C39/R39, "N.A.")</f>
        <v>N.A.</v>
      </c>
      <c r="AH39" s="2">
        <f t="shared" si="30"/>
        <v>3175.5</v>
      </c>
      <c r="AI39" s="2" t="str">
        <f t="shared" si="30"/>
        <v>N.A.</v>
      </c>
      <c r="AJ39" s="2">
        <f t="shared" si="30"/>
        <v>3738.8180610889776</v>
      </c>
      <c r="AK39" s="2" t="str">
        <f t="shared" si="30"/>
        <v>N.A.</v>
      </c>
      <c r="AL39" s="2">
        <f t="shared" si="30"/>
        <v>978.34647950089129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1105.2321875</v>
      </c>
      <c r="AQ39" s="13" t="str">
        <f t="shared" si="30"/>
        <v>N.A.</v>
      </c>
      <c r="AR39" s="14">
        <f t="shared" si="30"/>
        <v>1105.2321875</v>
      </c>
    </row>
    <row r="40" spans="1:44" ht="15" customHeight="1" thickBot="1" x14ac:dyDescent="0.3">
      <c r="A40" s="3" t="s">
        <v>13</v>
      </c>
      <c r="B40" s="2">
        <v>8139692.9999999981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8139692.9999999981</v>
      </c>
      <c r="M40" s="13">
        <f t="shared" si="31"/>
        <v>0</v>
      </c>
      <c r="N40" s="14">
        <f t="shared" ref="N40:N42" si="32">L40+M40</f>
        <v>8139692.9999999981</v>
      </c>
      <c r="P40" s="3" t="s">
        <v>13</v>
      </c>
      <c r="Q40" s="2">
        <v>3584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3584</v>
      </c>
      <c r="AB40" s="13">
        <f t="shared" si="33"/>
        <v>0</v>
      </c>
      <c r="AC40" s="14">
        <f t="shared" ref="AC40:AC42" si="34">AA40+AB40</f>
        <v>3584</v>
      </c>
      <c r="AE40" s="3" t="s">
        <v>13</v>
      </c>
      <c r="AF40" s="2">
        <f t="shared" ref="AF40:AF43" si="35">IFERROR(B40/Q40, "N.A.")</f>
        <v>2271.1196986607138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2271.1196986607138</v>
      </c>
      <c r="AQ40" s="13" t="str">
        <f t="shared" si="30"/>
        <v>N.A.</v>
      </c>
      <c r="AR40" s="14">
        <f t="shared" si="30"/>
        <v>2271.1196986607138</v>
      </c>
    </row>
    <row r="41" spans="1:44" ht="15" customHeight="1" thickBot="1" x14ac:dyDescent="0.3">
      <c r="A41" s="3" t="s">
        <v>14</v>
      </c>
      <c r="B41" s="2">
        <v>16545251.999999998</v>
      </c>
      <c r="C41" s="2">
        <v>134228546</v>
      </c>
      <c r="D41" s="2">
        <v>2740900.0000000005</v>
      </c>
      <c r="E41" s="2"/>
      <c r="F41" s="2"/>
      <c r="G41" s="2">
        <v>3298960.0000000005</v>
      </c>
      <c r="H41" s="2"/>
      <c r="I41" s="2">
        <v>5084580.0000000009</v>
      </c>
      <c r="J41" s="2">
        <v>0</v>
      </c>
      <c r="K41" s="2"/>
      <c r="L41" s="1">
        <f t="shared" si="31"/>
        <v>19286152</v>
      </c>
      <c r="M41" s="13">
        <f t="shared" si="31"/>
        <v>142612086</v>
      </c>
      <c r="N41" s="14">
        <f t="shared" si="32"/>
        <v>161898238</v>
      </c>
      <c r="P41" s="3" t="s">
        <v>14</v>
      </c>
      <c r="Q41" s="2">
        <v>4681</v>
      </c>
      <c r="R41" s="2">
        <v>19962</v>
      </c>
      <c r="S41" s="2">
        <v>333</v>
      </c>
      <c r="T41" s="2">
        <v>0</v>
      </c>
      <c r="U41" s="2">
        <v>0</v>
      </c>
      <c r="V41" s="2">
        <v>490</v>
      </c>
      <c r="W41" s="2">
        <v>0</v>
      </c>
      <c r="X41" s="2">
        <v>1654</v>
      </c>
      <c r="Y41" s="2">
        <v>1993</v>
      </c>
      <c r="Z41" s="2">
        <v>0</v>
      </c>
      <c r="AA41" s="1">
        <f t="shared" si="33"/>
        <v>7007</v>
      </c>
      <c r="AB41" s="13">
        <f t="shared" si="33"/>
        <v>22106</v>
      </c>
      <c r="AC41" s="14">
        <f t="shared" si="34"/>
        <v>29113</v>
      </c>
      <c r="AE41" s="3" t="s">
        <v>14</v>
      </c>
      <c r="AF41" s="2">
        <f t="shared" si="35"/>
        <v>3534.5550096133302</v>
      </c>
      <c r="AG41" s="2">
        <f t="shared" si="30"/>
        <v>6724.2032862438637</v>
      </c>
      <c r="AH41" s="2">
        <f t="shared" si="30"/>
        <v>8230.9309309309319</v>
      </c>
      <c r="AI41" s="2" t="str">
        <f t="shared" si="30"/>
        <v>N.A.</v>
      </c>
      <c r="AJ41" s="2" t="str">
        <f t="shared" si="30"/>
        <v>N.A.</v>
      </c>
      <c r="AK41" s="2">
        <f t="shared" si="30"/>
        <v>6732.5714285714294</v>
      </c>
      <c r="AL41" s="2" t="str">
        <f t="shared" si="30"/>
        <v>N.A.</v>
      </c>
      <c r="AM41" s="2">
        <f t="shared" si="30"/>
        <v>3074.1112454655386</v>
      </c>
      <c r="AN41" s="2">
        <f t="shared" si="30"/>
        <v>0</v>
      </c>
      <c r="AO41" s="2" t="str">
        <f t="shared" si="30"/>
        <v>N.A.</v>
      </c>
      <c r="AP41" s="15">
        <f t="shared" si="30"/>
        <v>2752.4121592693023</v>
      </c>
      <c r="AQ41" s="13">
        <f t="shared" si="30"/>
        <v>6451.2840857685696</v>
      </c>
      <c r="AR41" s="14">
        <f t="shared" si="30"/>
        <v>5561.0290248342662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25718</v>
      </c>
      <c r="H42" s="2">
        <v>140180</v>
      </c>
      <c r="I42" s="2"/>
      <c r="J42" s="2">
        <v>0</v>
      </c>
      <c r="K42" s="2"/>
      <c r="L42" s="1">
        <f t="shared" si="31"/>
        <v>140180</v>
      </c>
      <c r="M42" s="13">
        <f t="shared" si="31"/>
        <v>25718</v>
      </c>
      <c r="N42" s="14">
        <f t="shared" si="32"/>
        <v>165898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154</v>
      </c>
      <c r="W42" s="2">
        <v>326</v>
      </c>
      <c r="X42" s="2">
        <v>0</v>
      </c>
      <c r="Y42" s="2">
        <v>685</v>
      </c>
      <c r="Z42" s="2">
        <v>0</v>
      </c>
      <c r="AA42" s="1">
        <f t="shared" si="33"/>
        <v>1011</v>
      </c>
      <c r="AB42" s="13">
        <f t="shared" si="33"/>
        <v>154</v>
      </c>
      <c r="AC42" s="14">
        <f t="shared" si="34"/>
        <v>1165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167</v>
      </c>
      <c r="AL42" s="2">
        <f t="shared" si="30"/>
        <v>430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138.65479723046488</v>
      </c>
      <c r="AQ42" s="13">
        <f t="shared" si="30"/>
        <v>167</v>
      </c>
      <c r="AR42" s="14">
        <f t="shared" si="30"/>
        <v>142.40171673819742</v>
      </c>
    </row>
    <row r="43" spans="1:44" ht="15" customHeight="1" thickBot="1" x14ac:dyDescent="0.3">
      <c r="A43" s="4" t="s">
        <v>16</v>
      </c>
      <c r="B43" s="2">
        <v>26193384.999999993</v>
      </c>
      <c r="C43" s="2">
        <v>134228546</v>
      </c>
      <c r="D43" s="2">
        <v>3782464</v>
      </c>
      <c r="E43" s="2"/>
      <c r="F43" s="2">
        <v>2815330</v>
      </c>
      <c r="G43" s="2">
        <v>3324678.0000000005</v>
      </c>
      <c r="H43" s="2">
        <v>8921818</v>
      </c>
      <c r="I43" s="2">
        <v>5084580.0000000009</v>
      </c>
      <c r="J43" s="2">
        <v>0</v>
      </c>
      <c r="K43" s="2"/>
      <c r="L43" s="1">
        <f t="shared" ref="L43" si="36">B43+D43+F43+H43+J43</f>
        <v>41712996.999999993</v>
      </c>
      <c r="M43" s="13">
        <f t="shared" ref="M43" si="37">C43+E43+G43+I43+K43</f>
        <v>142637804</v>
      </c>
      <c r="N43" s="17">
        <f t="shared" ref="N43" si="38">L43+M43</f>
        <v>184350801</v>
      </c>
      <c r="P43" s="4" t="s">
        <v>16</v>
      </c>
      <c r="Q43" s="2">
        <v>8835</v>
      </c>
      <c r="R43" s="2">
        <v>19962</v>
      </c>
      <c r="S43" s="2">
        <v>661</v>
      </c>
      <c r="T43" s="2">
        <v>0</v>
      </c>
      <c r="U43" s="2">
        <v>753</v>
      </c>
      <c r="V43" s="2">
        <v>644</v>
      </c>
      <c r="W43" s="2">
        <v>9302</v>
      </c>
      <c r="X43" s="2">
        <v>1654</v>
      </c>
      <c r="Y43" s="2">
        <v>4851</v>
      </c>
      <c r="Z43" s="2">
        <v>0</v>
      </c>
      <c r="AA43" s="1">
        <f t="shared" ref="AA43" si="39">Q43+S43+U43+W43+Y43</f>
        <v>24402</v>
      </c>
      <c r="AB43" s="13">
        <f t="shared" ref="AB43" si="40">R43+T43+V43+X43+Z43</f>
        <v>22260</v>
      </c>
      <c r="AC43" s="17">
        <f t="shared" ref="AC43" si="41">AA43+AB43</f>
        <v>46662</v>
      </c>
      <c r="AE43" s="4" t="s">
        <v>16</v>
      </c>
      <c r="AF43" s="2">
        <f t="shared" si="35"/>
        <v>2964.7294850028288</v>
      </c>
      <c r="AG43" s="2">
        <f t="shared" si="30"/>
        <v>6724.2032862438637</v>
      </c>
      <c r="AH43" s="2">
        <f t="shared" si="30"/>
        <v>5722.3358547655071</v>
      </c>
      <c r="AI43" s="2" t="str">
        <f t="shared" si="30"/>
        <v>N.A.</v>
      </c>
      <c r="AJ43" s="2">
        <f t="shared" si="30"/>
        <v>3738.8180610889776</v>
      </c>
      <c r="AK43" s="2">
        <f t="shared" si="30"/>
        <v>5162.54347826087</v>
      </c>
      <c r="AL43" s="2">
        <f t="shared" si="30"/>
        <v>959.12900451515804</v>
      </c>
      <c r="AM43" s="2">
        <f t="shared" si="30"/>
        <v>3074.1112454655386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1709.4089418900087</v>
      </c>
      <c r="AQ43" s="13">
        <f t="shared" ref="AQ43" si="43">IFERROR(M43/AB43, "N.A.")</f>
        <v>6407.8079065588499</v>
      </c>
      <c r="AR43" s="14">
        <f t="shared" ref="AR43" si="44">IFERROR(N43/AC43, "N.A.")</f>
        <v>3950.7693840812653</v>
      </c>
    </row>
    <row r="44" spans="1:44" ht="15" customHeight="1" thickBot="1" x14ac:dyDescent="0.3">
      <c r="A44" s="5" t="s">
        <v>0</v>
      </c>
      <c r="B44" s="24">
        <f>B43+C43</f>
        <v>160421931</v>
      </c>
      <c r="C44" s="26"/>
      <c r="D44" s="24">
        <f>D43+E43</f>
        <v>3782464</v>
      </c>
      <c r="E44" s="26"/>
      <c r="F44" s="24">
        <f>F43+G43</f>
        <v>6140008</v>
      </c>
      <c r="G44" s="26"/>
      <c r="H44" s="24">
        <f>H43+I43</f>
        <v>14006398</v>
      </c>
      <c r="I44" s="26"/>
      <c r="J44" s="24">
        <f>J43+K43</f>
        <v>0</v>
      </c>
      <c r="K44" s="26"/>
      <c r="L44" s="24">
        <f>L43+M43</f>
        <v>184350801</v>
      </c>
      <c r="M44" s="25"/>
      <c r="N44" s="18">
        <f>B44+D44+F44+H44+J44</f>
        <v>184350801</v>
      </c>
      <c r="P44" s="5" t="s">
        <v>0</v>
      </c>
      <c r="Q44" s="24">
        <f>Q43+R43</f>
        <v>28797</v>
      </c>
      <c r="R44" s="26"/>
      <c r="S44" s="24">
        <f>S43+T43</f>
        <v>661</v>
      </c>
      <c r="T44" s="26"/>
      <c r="U44" s="24">
        <f>U43+V43</f>
        <v>1397</v>
      </c>
      <c r="V44" s="26"/>
      <c r="W44" s="24">
        <f>W43+X43</f>
        <v>10956</v>
      </c>
      <c r="X44" s="26"/>
      <c r="Y44" s="24">
        <f>Y43+Z43</f>
        <v>4851</v>
      </c>
      <c r="Z44" s="26"/>
      <c r="AA44" s="24">
        <f>AA43+AB43</f>
        <v>46662</v>
      </c>
      <c r="AB44" s="25"/>
      <c r="AC44" s="18">
        <f>Q44+S44+U44+W44+Y44</f>
        <v>46662</v>
      </c>
      <c r="AE44" s="5" t="s">
        <v>0</v>
      </c>
      <c r="AF44" s="27">
        <f>IFERROR(B44/Q44,"N.A.")</f>
        <v>5570.7862277320555</v>
      </c>
      <c r="AG44" s="28"/>
      <c r="AH44" s="27">
        <f>IFERROR(D44/S44,"N.A.")</f>
        <v>5722.3358547655071</v>
      </c>
      <c r="AI44" s="28"/>
      <c r="AJ44" s="27">
        <f>IFERROR(F44/U44,"N.A.")</f>
        <v>4395.1381531853976</v>
      </c>
      <c r="AK44" s="28"/>
      <c r="AL44" s="27">
        <f>IFERROR(H44/W44,"N.A.")</f>
        <v>1278.4225994888645</v>
      </c>
      <c r="AM44" s="28"/>
      <c r="AN44" s="27">
        <f>IFERROR(J44/Y44,"N.A.")</f>
        <v>0</v>
      </c>
      <c r="AO44" s="28"/>
      <c r="AP44" s="27">
        <f>IFERROR(L44/AA44,"N.A.")</f>
        <v>3950.7693840812653</v>
      </c>
      <c r="AQ44" s="28"/>
      <c r="AR44" s="16">
        <f>IFERROR(N44/AC44, "N.A.")</f>
        <v>3950.7693840812653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78621073</v>
      </c>
      <c r="C15" s="2"/>
      <c r="D15" s="2">
        <v>52899839.999999985</v>
      </c>
      <c r="E15" s="2"/>
      <c r="F15" s="2">
        <v>24593130</v>
      </c>
      <c r="G15" s="2"/>
      <c r="H15" s="2">
        <v>137221255.99999991</v>
      </c>
      <c r="I15" s="2"/>
      <c r="J15" s="2">
        <v>0</v>
      </c>
      <c r="K15" s="2"/>
      <c r="L15" s="1">
        <f>B15+D15+F15+H15+J15</f>
        <v>293335298.99999988</v>
      </c>
      <c r="M15" s="13">
        <f>C15+E15+G15+I15+K15</f>
        <v>0</v>
      </c>
      <c r="N15" s="14">
        <f>L15+M15</f>
        <v>293335298.99999988</v>
      </c>
      <c r="P15" s="3" t="s">
        <v>12</v>
      </c>
      <c r="Q15" s="2">
        <v>17510</v>
      </c>
      <c r="R15" s="2">
        <v>0</v>
      </c>
      <c r="S15" s="2">
        <v>9049</v>
      </c>
      <c r="T15" s="2">
        <v>0</v>
      </c>
      <c r="U15" s="2">
        <v>4740</v>
      </c>
      <c r="V15" s="2">
        <v>0</v>
      </c>
      <c r="W15" s="2">
        <v>41198</v>
      </c>
      <c r="X15" s="2">
        <v>0</v>
      </c>
      <c r="Y15" s="2">
        <v>4519</v>
      </c>
      <c r="Z15" s="2">
        <v>0</v>
      </c>
      <c r="AA15" s="1">
        <f>Q15+S15+U15+W15+Y15</f>
        <v>77016</v>
      </c>
      <c r="AB15" s="13">
        <f>R15+T15+V15+X15+Z15</f>
        <v>0</v>
      </c>
      <c r="AC15" s="14">
        <f>AA15+AB15</f>
        <v>77016</v>
      </c>
      <c r="AE15" s="3" t="s">
        <v>12</v>
      </c>
      <c r="AF15" s="2">
        <f>IFERROR(B15/Q15, "N.A.")</f>
        <v>4490.0669902912623</v>
      </c>
      <c r="AG15" s="2" t="str">
        <f t="shared" ref="AG15:AR19" si="0">IFERROR(C15/R15, "N.A.")</f>
        <v>N.A.</v>
      </c>
      <c r="AH15" s="2">
        <f t="shared" si="0"/>
        <v>5845.9321471985841</v>
      </c>
      <c r="AI15" s="2" t="str">
        <f t="shared" si="0"/>
        <v>N.A.</v>
      </c>
      <c r="AJ15" s="2">
        <f t="shared" si="0"/>
        <v>5188.4240506329115</v>
      </c>
      <c r="AK15" s="2" t="str">
        <f t="shared" si="0"/>
        <v>N.A.</v>
      </c>
      <c r="AL15" s="2">
        <f t="shared" si="0"/>
        <v>3330.7746978008618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3808.7579074478017</v>
      </c>
      <c r="AQ15" s="13" t="str">
        <f t="shared" si="0"/>
        <v>N.A.</v>
      </c>
      <c r="AR15" s="14">
        <f t="shared" si="0"/>
        <v>3808.7579074478017</v>
      </c>
    </row>
    <row r="16" spans="1:44" ht="15" customHeight="1" thickBot="1" x14ac:dyDescent="0.3">
      <c r="A16" s="3" t="s">
        <v>13</v>
      </c>
      <c r="B16" s="2">
        <v>61507858.999999993</v>
      </c>
      <c r="C16" s="2">
        <v>2230440</v>
      </c>
      <c r="D16" s="2">
        <v>735945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62243803.999999993</v>
      </c>
      <c r="M16" s="13">
        <f t="shared" si="1"/>
        <v>2230440</v>
      </c>
      <c r="N16" s="14">
        <f t="shared" ref="N16:N18" si="2">L16+M16</f>
        <v>64474243.999999993</v>
      </c>
      <c r="P16" s="3" t="s">
        <v>13</v>
      </c>
      <c r="Q16" s="2">
        <v>17908</v>
      </c>
      <c r="R16" s="2">
        <v>372</v>
      </c>
      <c r="S16" s="2">
        <v>163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18071</v>
      </c>
      <c r="AB16" s="13">
        <f t="shared" si="3"/>
        <v>372</v>
      </c>
      <c r="AC16" s="14">
        <f t="shared" ref="AC16:AC18" si="4">AA16+AB16</f>
        <v>18443</v>
      </c>
      <c r="AE16" s="3" t="s">
        <v>13</v>
      </c>
      <c r="AF16" s="2">
        <f t="shared" ref="AF16:AF19" si="5">IFERROR(B16/Q16, "N.A.")</f>
        <v>3434.6581974536516</v>
      </c>
      <c r="AG16" s="2">
        <f t="shared" si="0"/>
        <v>5995.8064516129034</v>
      </c>
      <c r="AH16" s="2">
        <f t="shared" si="0"/>
        <v>4515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3444.402855403685</v>
      </c>
      <c r="AQ16" s="13">
        <f t="shared" si="0"/>
        <v>5995.8064516129034</v>
      </c>
      <c r="AR16" s="14">
        <f t="shared" si="0"/>
        <v>3495.8653147535647</v>
      </c>
    </row>
    <row r="17" spans="1:44" ht="15" customHeight="1" thickBot="1" x14ac:dyDescent="0.3">
      <c r="A17" s="3" t="s">
        <v>14</v>
      </c>
      <c r="B17" s="2">
        <v>208362708.00000009</v>
      </c>
      <c r="C17" s="2">
        <v>1134127064.0000014</v>
      </c>
      <c r="D17" s="2">
        <v>69083328.99999997</v>
      </c>
      <c r="E17" s="2">
        <v>18214689.999999996</v>
      </c>
      <c r="F17" s="2"/>
      <c r="G17" s="2">
        <v>59714010</v>
      </c>
      <c r="H17" s="2"/>
      <c r="I17" s="2">
        <v>56740190.000000022</v>
      </c>
      <c r="J17" s="2">
        <v>0</v>
      </c>
      <c r="K17" s="2"/>
      <c r="L17" s="1">
        <f t="shared" si="1"/>
        <v>277446037.00000006</v>
      </c>
      <c r="M17" s="13">
        <f t="shared" si="1"/>
        <v>1268795954.0000014</v>
      </c>
      <c r="N17" s="14">
        <f t="shared" si="2"/>
        <v>1546241991.0000014</v>
      </c>
      <c r="P17" s="3" t="s">
        <v>14</v>
      </c>
      <c r="Q17" s="2">
        <v>46460</v>
      </c>
      <c r="R17" s="2">
        <v>201106</v>
      </c>
      <c r="S17" s="2">
        <v>11986</v>
      </c>
      <c r="T17" s="2">
        <v>3040</v>
      </c>
      <c r="U17" s="2">
        <v>0</v>
      </c>
      <c r="V17" s="2">
        <v>8085</v>
      </c>
      <c r="W17" s="2">
        <v>0</v>
      </c>
      <c r="X17" s="2">
        <v>13814</v>
      </c>
      <c r="Y17" s="2">
        <v>4998</v>
      </c>
      <c r="Z17" s="2">
        <v>0</v>
      </c>
      <c r="AA17" s="1">
        <f t="shared" si="3"/>
        <v>63444</v>
      </c>
      <c r="AB17" s="13">
        <f t="shared" si="3"/>
        <v>226045</v>
      </c>
      <c r="AC17" s="14">
        <f t="shared" si="4"/>
        <v>289489</v>
      </c>
      <c r="AE17" s="3" t="s">
        <v>14</v>
      </c>
      <c r="AF17" s="2">
        <f t="shared" si="5"/>
        <v>4484.7763237193303</v>
      </c>
      <c r="AG17" s="2">
        <f t="shared" si="0"/>
        <v>5639.4491661114107</v>
      </c>
      <c r="AH17" s="2">
        <f t="shared" si="0"/>
        <v>5763.6683630902698</v>
      </c>
      <c r="AI17" s="2">
        <f t="shared" si="0"/>
        <v>5991.6743421052615</v>
      </c>
      <c r="AJ17" s="2" t="str">
        <f t="shared" si="0"/>
        <v>N.A.</v>
      </c>
      <c r="AK17" s="2">
        <f t="shared" si="0"/>
        <v>7385.7773654916509</v>
      </c>
      <c r="AL17" s="2" t="str">
        <f t="shared" si="0"/>
        <v>N.A.</v>
      </c>
      <c r="AM17" s="2">
        <f t="shared" si="0"/>
        <v>4107.44100188215</v>
      </c>
      <c r="AN17" s="2">
        <f t="shared" si="0"/>
        <v>0</v>
      </c>
      <c r="AO17" s="2" t="str">
        <f t="shared" si="0"/>
        <v>N.A.</v>
      </c>
      <c r="AP17" s="15">
        <f t="shared" si="0"/>
        <v>4373.0855084799205</v>
      </c>
      <c r="AQ17" s="13">
        <f t="shared" si="0"/>
        <v>5613.0237519078119</v>
      </c>
      <c r="AR17" s="14">
        <f t="shared" si="0"/>
        <v>5341.2806393334513</v>
      </c>
    </row>
    <row r="18" spans="1:44" ht="15" customHeight="1" thickBot="1" x14ac:dyDescent="0.3">
      <c r="A18" s="3" t="s">
        <v>15</v>
      </c>
      <c r="B18" s="2">
        <v>2518714</v>
      </c>
      <c r="C18" s="2">
        <v>1629700</v>
      </c>
      <c r="D18" s="2">
        <v>649300</v>
      </c>
      <c r="E18" s="2"/>
      <c r="F18" s="2"/>
      <c r="G18" s="2">
        <v>0</v>
      </c>
      <c r="H18" s="2">
        <v>1372319.9999999998</v>
      </c>
      <c r="I18" s="2"/>
      <c r="J18" s="2"/>
      <c r="K18" s="2"/>
      <c r="L18" s="1">
        <f t="shared" si="1"/>
        <v>4540334</v>
      </c>
      <c r="M18" s="13">
        <f t="shared" si="1"/>
        <v>1629700</v>
      </c>
      <c r="N18" s="14">
        <f t="shared" si="2"/>
        <v>6170034</v>
      </c>
      <c r="P18" s="3" t="s">
        <v>15</v>
      </c>
      <c r="Q18" s="2">
        <v>519</v>
      </c>
      <c r="R18" s="2">
        <v>438</v>
      </c>
      <c r="S18" s="2">
        <v>151</v>
      </c>
      <c r="T18" s="2">
        <v>0</v>
      </c>
      <c r="U18" s="2">
        <v>0</v>
      </c>
      <c r="V18" s="2">
        <v>156</v>
      </c>
      <c r="W18" s="2">
        <v>772</v>
      </c>
      <c r="X18" s="2">
        <v>0</v>
      </c>
      <c r="Y18" s="2">
        <v>0</v>
      </c>
      <c r="Z18" s="2">
        <v>0</v>
      </c>
      <c r="AA18" s="1">
        <f t="shared" si="3"/>
        <v>1442</v>
      </c>
      <c r="AB18" s="13">
        <f t="shared" si="3"/>
        <v>594</v>
      </c>
      <c r="AC18" s="17">
        <f t="shared" si="4"/>
        <v>2036</v>
      </c>
      <c r="AE18" s="3" t="s">
        <v>15</v>
      </c>
      <c r="AF18" s="2">
        <f t="shared" si="5"/>
        <v>4853.0134874759151</v>
      </c>
      <c r="AG18" s="2">
        <f t="shared" si="0"/>
        <v>3720.7762557077626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1777.6165803108806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3148.6366158113733</v>
      </c>
      <c r="AQ18" s="13">
        <f t="shared" si="0"/>
        <v>2743.6026936026938</v>
      </c>
      <c r="AR18" s="14">
        <f t="shared" si="0"/>
        <v>3030.4685658153244</v>
      </c>
    </row>
    <row r="19" spans="1:44" ht="15" customHeight="1" thickBot="1" x14ac:dyDescent="0.3">
      <c r="A19" s="4" t="s">
        <v>16</v>
      </c>
      <c r="B19" s="2">
        <v>351010354</v>
      </c>
      <c r="C19" s="2">
        <v>1137987204</v>
      </c>
      <c r="D19" s="2">
        <v>123368414</v>
      </c>
      <c r="E19" s="2">
        <v>18214689.999999996</v>
      </c>
      <c r="F19" s="2">
        <v>24593130</v>
      </c>
      <c r="G19" s="2">
        <v>59714009.999999993</v>
      </c>
      <c r="H19" s="2">
        <v>138593576.00000012</v>
      </c>
      <c r="I19" s="2">
        <v>56740190.000000022</v>
      </c>
      <c r="J19" s="2">
        <v>0</v>
      </c>
      <c r="K19" s="2"/>
      <c r="L19" s="1">
        <f t="shared" ref="L19" si="6">B19+D19+F19+H19+J19</f>
        <v>637565474.00000012</v>
      </c>
      <c r="M19" s="13">
        <f t="shared" ref="M19" si="7">C19+E19+G19+I19+K19</f>
        <v>1272656094</v>
      </c>
      <c r="N19" s="17">
        <f t="shared" ref="N19" si="8">L19+M19</f>
        <v>1910221568</v>
      </c>
      <c r="P19" s="4" t="s">
        <v>16</v>
      </c>
      <c r="Q19" s="2">
        <v>82397</v>
      </c>
      <c r="R19" s="2">
        <v>201916</v>
      </c>
      <c r="S19" s="2">
        <v>21349</v>
      </c>
      <c r="T19" s="2">
        <v>3040</v>
      </c>
      <c r="U19" s="2">
        <v>4740</v>
      </c>
      <c r="V19" s="2">
        <v>8241</v>
      </c>
      <c r="W19" s="2">
        <v>41970</v>
      </c>
      <c r="X19" s="2">
        <v>13814</v>
      </c>
      <c r="Y19" s="2">
        <v>9517</v>
      </c>
      <c r="Z19" s="2">
        <v>0</v>
      </c>
      <c r="AA19" s="1">
        <f t="shared" ref="AA19" si="9">Q19+S19+U19+W19+Y19</f>
        <v>159973</v>
      </c>
      <c r="AB19" s="13">
        <f t="shared" ref="AB19" si="10">R19+T19+V19+X19+Z19</f>
        <v>227011</v>
      </c>
      <c r="AC19" s="14">
        <f t="shared" ref="AC19" si="11">AA19+AB19</f>
        <v>386984</v>
      </c>
      <c r="AE19" s="4" t="s">
        <v>16</v>
      </c>
      <c r="AF19" s="2">
        <f t="shared" si="5"/>
        <v>4259.989489908613</v>
      </c>
      <c r="AG19" s="2">
        <f t="shared" si="0"/>
        <v>5635.9436795499114</v>
      </c>
      <c r="AH19" s="2">
        <f t="shared" si="0"/>
        <v>5778.6507096351115</v>
      </c>
      <c r="AI19" s="2">
        <f t="shared" si="0"/>
        <v>5991.6743421052615</v>
      </c>
      <c r="AJ19" s="2">
        <f t="shared" si="0"/>
        <v>5188.4240506329115</v>
      </c>
      <c r="AK19" s="2">
        <f t="shared" si="0"/>
        <v>7245.9665089188193</v>
      </c>
      <c r="AL19" s="2">
        <f t="shared" si="0"/>
        <v>3302.2057660233527</v>
      </c>
      <c r="AM19" s="2">
        <f t="shared" si="0"/>
        <v>4107.44100188215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3985.4567583279686</v>
      </c>
      <c r="AQ19" s="13">
        <f t="shared" ref="AQ19" si="13">IFERROR(M19/AB19, "N.A.")</f>
        <v>5606.1428477034151</v>
      </c>
      <c r="AR19" s="14">
        <f t="shared" ref="AR19" si="14">IFERROR(N19/AC19, "N.A.")</f>
        <v>4936.1771236020095</v>
      </c>
    </row>
    <row r="20" spans="1:44" ht="15" customHeight="1" thickBot="1" x14ac:dyDescent="0.3">
      <c r="A20" s="5" t="s">
        <v>0</v>
      </c>
      <c r="B20" s="24">
        <f>B19+C19</f>
        <v>1488997558</v>
      </c>
      <c r="C20" s="26"/>
      <c r="D20" s="24">
        <f>D19+E19</f>
        <v>141583104</v>
      </c>
      <c r="E20" s="26"/>
      <c r="F20" s="24">
        <f>F19+G19</f>
        <v>84307140</v>
      </c>
      <c r="G20" s="26"/>
      <c r="H20" s="24">
        <f>H19+I19</f>
        <v>195333766.00000015</v>
      </c>
      <c r="I20" s="26"/>
      <c r="J20" s="24">
        <f>J19+K19</f>
        <v>0</v>
      </c>
      <c r="K20" s="26"/>
      <c r="L20" s="24">
        <f>L19+M19</f>
        <v>1910221568</v>
      </c>
      <c r="M20" s="25"/>
      <c r="N20" s="18">
        <f>B20+D20+F20+H20+J20</f>
        <v>1910221568.0000002</v>
      </c>
      <c r="P20" s="5" t="s">
        <v>0</v>
      </c>
      <c r="Q20" s="24">
        <f>Q19+R19</f>
        <v>284313</v>
      </c>
      <c r="R20" s="26"/>
      <c r="S20" s="24">
        <f>S19+T19</f>
        <v>24389</v>
      </c>
      <c r="T20" s="26"/>
      <c r="U20" s="24">
        <f>U19+V19</f>
        <v>12981</v>
      </c>
      <c r="V20" s="26"/>
      <c r="W20" s="24">
        <f>W19+X19</f>
        <v>55784</v>
      </c>
      <c r="X20" s="26"/>
      <c r="Y20" s="24">
        <f>Y19+Z19</f>
        <v>9517</v>
      </c>
      <c r="Z20" s="26"/>
      <c r="AA20" s="24">
        <f>AA19+AB19</f>
        <v>386984</v>
      </c>
      <c r="AB20" s="26"/>
      <c r="AC20" s="19">
        <f>Q20+S20+U20+W20+Y20</f>
        <v>386984</v>
      </c>
      <c r="AE20" s="5" t="s">
        <v>0</v>
      </c>
      <c r="AF20" s="27">
        <f>IFERROR(B20/Q20,"N.A.")</f>
        <v>5237.1771885211019</v>
      </c>
      <c r="AG20" s="28"/>
      <c r="AH20" s="27">
        <f>IFERROR(D20/S20,"N.A.")</f>
        <v>5805.2033293697978</v>
      </c>
      <c r="AI20" s="28"/>
      <c r="AJ20" s="27">
        <f>IFERROR(F20/U20,"N.A.")</f>
        <v>6494.6568061012249</v>
      </c>
      <c r="AK20" s="28"/>
      <c r="AL20" s="27">
        <f>IFERROR(H20/W20,"N.A.")</f>
        <v>3501.6091710884866</v>
      </c>
      <c r="AM20" s="28"/>
      <c r="AN20" s="27">
        <f>IFERROR(J20/Y20,"N.A.")</f>
        <v>0</v>
      </c>
      <c r="AO20" s="28"/>
      <c r="AP20" s="27">
        <f>IFERROR(L20/AA20,"N.A.")</f>
        <v>4936.1771236020095</v>
      </c>
      <c r="AQ20" s="28"/>
      <c r="AR20" s="16">
        <f>IFERROR(N20/AC20, "N.A.")</f>
        <v>4936.1771236020104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65629453.999999978</v>
      </c>
      <c r="C27" s="2"/>
      <c r="D27" s="2">
        <v>50762309.999999978</v>
      </c>
      <c r="E27" s="2"/>
      <c r="F27" s="2">
        <v>22836930</v>
      </c>
      <c r="G27" s="2"/>
      <c r="H27" s="2">
        <v>100871684.99999997</v>
      </c>
      <c r="I27" s="2"/>
      <c r="J27" s="2">
        <v>0</v>
      </c>
      <c r="K27" s="2"/>
      <c r="L27" s="1">
        <f>B27+D27+F27+H27+J27</f>
        <v>240100378.99999991</v>
      </c>
      <c r="M27" s="13">
        <f>C27+E27+G27+I27+K27</f>
        <v>0</v>
      </c>
      <c r="N27" s="14">
        <f>L27+M27</f>
        <v>240100378.99999991</v>
      </c>
      <c r="P27" s="3" t="s">
        <v>12</v>
      </c>
      <c r="Q27" s="2">
        <v>13284</v>
      </c>
      <c r="R27" s="2">
        <v>0</v>
      </c>
      <c r="S27" s="2">
        <v>8538</v>
      </c>
      <c r="T27" s="2">
        <v>0</v>
      </c>
      <c r="U27" s="2">
        <v>4214</v>
      </c>
      <c r="V27" s="2">
        <v>0</v>
      </c>
      <c r="W27" s="2">
        <v>22530</v>
      </c>
      <c r="X27" s="2">
        <v>0</v>
      </c>
      <c r="Y27" s="2">
        <v>1851</v>
      </c>
      <c r="Z27" s="2">
        <v>0</v>
      </c>
      <c r="AA27" s="1">
        <f>Q27+S27+U27+W27+Y27</f>
        <v>50417</v>
      </c>
      <c r="AB27" s="13">
        <f>R27+T27+V27+X27+Z27</f>
        <v>0</v>
      </c>
      <c r="AC27" s="14">
        <f>AA27+AB27</f>
        <v>50417</v>
      </c>
      <c r="AE27" s="3" t="s">
        <v>12</v>
      </c>
      <c r="AF27" s="2">
        <f>IFERROR(B27/Q27, "N.A.")</f>
        <v>4940.4888587774749</v>
      </c>
      <c r="AG27" s="2" t="str">
        <f t="shared" ref="AG27:AR31" si="15">IFERROR(C27/R27, "N.A.")</f>
        <v>N.A.</v>
      </c>
      <c r="AH27" s="2">
        <f t="shared" si="15"/>
        <v>5945.4567814476432</v>
      </c>
      <c r="AI27" s="2" t="str">
        <f t="shared" si="15"/>
        <v>N.A.</v>
      </c>
      <c r="AJ27" s="2">
        <f t="shared" si="15"/>
        <v>5419.2999525391551</v>
      </c>
      <c r="AK27" s="2" t="str">
        <f t="shared" si="15"/>
        <v>N.A.</v>
      </c>
      <c r="AL27" s="2">
        <f t="shared" si="15"/>
        <v>4477.2163781624486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4762.290080726737</v>
      </c>
      <c r="AQ27" s="13" t="str">
        <f t="shared" si="15"/>
        <v>N.A.</v>
      </c>
      <c r="AR27" s="14">
        <f t="shared" si="15"/>
        <v>4762.290080726737</v>
      </c>
    </row>
    <row r="28" spans="1:44" ht="15" customHeight="1" thickBot="1" x14ac:dyDescent="0.3">
      <c r="A28" s="3" t="s">
        <v>13</v>
      </c>
      <c r="B28" s="2">
        <v>7472625</v>
      </c>
      <c r="C28" s="2">
        <v>1796140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7472625</v>
      </c>
      <c r="M28" s="13">
        <f t="shared" si="16"/>
        <v>1796140</v>
      </c>
      <c r="N28" s="14">
        <f t="shared" ref="N28:N30" si="17">L28+M28</f>
        <v>9268765</v>
      </c>
      <c r="P28" s="3" t="s">
        <v>13</v>
      </c>
      <c r="Q28" s="2">
        <v>1312</v>
      </c>
      <c r="R28" s="2">
        <v>271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1312</v>
      </c>
      <c r="AB28" s="13">
        <f t="shared" si="18"/>
        <v>271</v>
      </c>
      <c r="AC28" s="14">
        <f t="shared" ref="AC28:AC30" si="19">AA28+AB28</f>
        <v>1583</v>
      </c>
      <c r="AE28" s="3" t="s">
        <v>13</v>
      </c>
      <c r="AF28" s="2">
        <f t="shared" ref="AF28:AF31" si="20">IFERROR(B28/Q28, "N.A.")</f>
        <v>5695.5983231707314</v>
      </c>
      <c r="AG28" s="2">
        <f t="shared" si="15"/>
        <v>6627.8228782287824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5695.5983231707314</v>
      </c>
      <c r="AQ28" s="13">
        <f t="shared" si="15"/>
        <v>6627.8228782287824</v>
      </c>
      <c r="AR28" s="14">
        <f t="shared" si="15"/>
        <v>5855.1895135818068</v>
      </c>
    </row>
    <row r="29" spans="1:44" ht="15" customHeight="1" thickBot="1" x14ac:dyDescent="0.3">
      <c r="A29" s="3" t="s">
        <v>14</v>
      </c>
      <c r="B29" s="2">
        <v>141716763.99999994</v>
      </c>
      <c r="C29" s="2">
        <v>700299214.99999976</v>
      </c>
      <c r="D29" s="2">
        <v>49447008.999999985</v>
      </c>
      <c r="E29" s="2">
        <v>18214690</v>
      </c>
      <c r="F29" s="2"/>
      <c r="G29" s="2">
        <v>48529559.999999985</v>
      </c>
      <c r="H29" s="2"/>
      <c r="I29" s="2">
        <v>41117609.999999993</v>
      </c>
      <c r="J29" s="2">
        <v>0</v>
      </c>
      <c r="K29" s="2"/>
      <c r="L29" s="1">
        <f t="shared" si="16"/>
        <v>191163772.99999994</v>
      </c>
      <c r="M29" s="13">
        <f t="shared" si="16"/>
        <v>808161074.99999976</v>
      </c>
      <c r="N29" s="14">
        <f t="shared" si="17"/>
        <v>999324847.99999976</v>
      </c>
      <c r="P29" s="3" t="s">
        <v>14</v>
      </c>
      <c r="Q29" s="2">
        <v>28708</v>
      </c>
      <c r="R29" s="2">
        <v>121418</v>
      </c>
      <c r="S29" s="2">
        <v>7888</v>
      </c>
      <c r="T29" s="2">
        <v>2685</v>
      </c>
      <c r="U29" s="2">
        <v>0</v>
      </c>
      <c r="V29" s="2">
        <v>6532</v>
      </c>
      <c r="W29" s="2">
        <v>0</v>
      </c>
      <c r="X29" s="2">
        <v>8692</v>
      </c>
      <c r="Y29" s="2">
        <v>1387</v>
      </c>
      <c r="Z29" s="2">
        <v>0</v>
      </c>
      <c r="AA29" s="1">
        <f t="shared" si="18"/>
        <v>37983</v>
      </c>
      <c r="AB29" s="13">
        <f t="shared" si="18"/>
        <v>139327</v>
      </c>
      <c r="AC29" s="14">
        <f t="shared" si="19"/>
        <v>177310</v>
      </c>
      <c r="AE29" s="3" t="s">
        <v>14</v>
      </c>
      <c r="AF29" s="2">
        <f t="shared" si="20"/>
        <v>4936.490316288141</v>
      </c>
      <c r="AG29" s="2">
        <f t="shared" si="15"/>
        <v>5767.6721326327215</v>
      </c>
      <c r="AH29" s="2">
        <f t="shared" si="15"/>
        <v>6268.6370436105453</v>
      </c>
      <c r="AI29" s="2">
        <f t="shared" si="15"/>
        <v>6783.8696461824957</v>
      </c>
      <c r="AJ29" s="2" t="str">
        <f t="shared" si="15"/>
        <v>N.A.</v>
      </c>
      <c r="AK29" s="2">
        <f t="shared" si="15"/>
        <v>7429.5101041028756</v>
      </c>
      <c r="AL29" s="2" t="str">
        <f t="shared" si="15"/>
        <v>N.A.</v>
      </c>
      <c r="AM29" s="2">
        <f t="shared" si="15"/>
        <v>4730.51196502531</v>
      </c>
      <c r="AN29" s="2">
        <f t="shared" si="15"/>
        <v>0</v>
      </c>
      <c r="AO29" s="2" t="str">
        <f t="shared" si="15"/>
        <v>N.A.</v>
      </c>
      <c r="AP29" s="15">
        <f t="shared" si="15"/>
        <v>5032.8771555695957</v>
      </c>
      <c r="AQ29" s="13">
        <f t="shared" si="15"/>
        <v>5800.4627602690061</v>
      </c>
      <c r="AR29" s="14">
        <f t="shared" si="15"/>
        <v>5636.032079408943</v>
      </c>
    </row>
    <row r="30" spans="1:44" ht="15" customHeight="1" thickBot="1" x14ac:dyDescent="0.3">
      <c r="A30" s="3" t="s">
        <v>15</v>
      </c>
      <c r="B30" s="2">
        <v>2518714</v>
      </c>
      <c r="C30" s="2">
        <v>1629700</v>
      </c>
      <c r="D30" s="2">
        <v>649300</v>
      </c>
      <c r="E30" s="2"/>
      <c r="F30" s="2"/>
      <c r="G30" s="2">
        <v>0</v>
      </c>
      <c r="H30" s="2">
        <v>1372320</v>
      </c>
      <c r="I30" s="2"/>
      <c r="J30" s="2"/>
      <c r="K30" s="2"/>
      <c r="L30" s="1">
        <f t="shared" si="16"/>
        <v>4540334</v>
      </c>
      <c r="M30" s="13">
        <f t="shared" si="16"/>
        <v>1629700</v>
      </c>
      <c r="N30" s="14">
        <f t="shared" si="17"/>
        <v>6170034</v>
      </c>
      <c r="P30" s="3" t="s">
        <v>15</v>
      </c>
      <c r="Q30" s="2">
        <v>519</v>
      </c>
      <c r="R30" s="2">
        <v>438</v>
      </c>
      <c r="S30" s="2">
        <v>151</v>
      </c>
      <c r="T30" s="2">
        <v>0</v>
      </c>
      <c r="U30" s="2">
        <v>0</v>
      </c>
      <c r="V30" s="2">
        <v>156</v>
      </c>
      <c r="W30" s="2">
        <v>691</v>
      </c>
      <c r="X30" s="2">
        <v>0</v>
      </c>
      <c r="Y30" s="2">
        <v>0</v>
      </c>
      <c r="Z30" s="2">
        <v>0</v>
      </c>
      <c r="AA30" s="1">
        <f t="shared" si="18"/>
        <v>1361</v>
      </c>
      <c r="AB30" s="13">
        <f t="shared" si="18"/>
        <v>594</v>
      </c>
      <c r="AC30" s="17">
        <f t="shared" si="19"/>
        <v>1955</v>
      </c>
      <c r="AE30" s="3" t="s">
        <v>15</v>
      </c>
      <c r="AF30" s="2">
        <f t="shared" si="20"/>
        <v>4853.0134874759151</v>
      </c>
      <c r="AG30" s="2">
        <f t="shared" si="15"/>
        <v>3720.7762557077626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1985.9913169319827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3336.0279206465834</v>
      </c>
      <c r="AQ30" s="13">
        <f t="shared" si="15"/>
        <v>2743.6026936026938</v>
      </c>
      <c r="AR30" s="14">
        <f t="shared" si="15"/>
        <v>3156.0276214833762</v>
      </c>
    </row>
    <row r="31" spans="1:44" ht="15" customHeight="1" thickBot="1" x14ac:dyDescent="0.3">
      <c r="A31" s="4" t="s">
        <v>16</v>
      </c>
      <c r="B31" s="2">
        <v>217337556.99999997</v>
      </c>
      <c r="C31" s="2">
        <v>703725054.9999994</v>
      </c>
      <c r="D31" s="2">
        <v>100858619.00000001</v>
      </c>
      <c r="E31" s="2">
        <v>18214690</v>
      </c>
      <c r="F31" s="2">
        <v>22836930</v>
      </c>
      <c r="G31" s="2">
        <v>48529560</v>
      </c>
      <c r="H31" s="2">
        <v>102244005</v>
      </c>
      <c r="I31" s="2">
        <v>41117609.999999993</v>
      </c>
      <c r="J31" s="2">
        <v>0</v>
      </c>
      <c r="K31" s="2"/>
      <c r="L31" s="1">
        <f t="shared" ref="L31" si="21">B31+D31+F31+H31+J31</f>
        <v>443277111</v>
      </c>
      <c r="M31" s="13">
        <f t="shared" ref="M31" si="22">C31+E31+G31+I31+K31</f>
        <v>811586914.9999994</v>
      </c>
      <c r="N31" s="17">
        <f t="shared" ref="N31" si="23">L31+M31</f>
        <v>1254864025.9999995</v>
      </c>
      <c r="P31" s="4" t="s">
        <v>16</v>
      </c>
      <c r="Q31" s="2">
        <v>43823</v>
      </c>
      <c r="R31" s="2">
        <v>122127</v>
      </c>
      <c r="S31" s="2">
        <v>16577</v>
      </c>
      <c r="T31" s="2">
        <v>2685</v>
      </c>
      <c r="U31" s="2">
        <v>4214</v>
      </c>
      <c r="V31" s="2">
        <v>6688</v>
      </c>
      <c r="W31" s="2">
        <v>23221</v>
      </c>
      <c r="X31" s="2">
        <v>8692</v>
      </c>
      <c r="Y31" s="2">
        <v>3238</v>
      </c>
      <c r="Z31" s="2">
        <v>0</v>
      </c>
      <c r="AA31" s="1">
        <f t="shared" ref="AA31" si="24">Q31+S31+U31+W31+Y31</f>
        <v>91073</v>
      </c>
      <c r="AB31" s="13">
        <f t="shared" ref="AB31" si="25">R31+T31+V31+X31+Z31</f>
        <v>140192</v>
      </c>
      <c r="AC31" s="14">
        <f t="shared" ref="AC31" si="26">AA31+AB31</f>
        <v>231265</v>
      </c>
      <c r="AE31" s="4" t="s">
        <v>16</v>
      </c>
      <c r="AF31" s="2">
        <f t="shared" si="20"/>
        <v>4959.440408004928</v>
      </c>
      <c r="AG31" s="2">
        <f t="shared" si="15"/>
        <v>5762.2397586119323</v>
      </c>
      <c r="AH31" s="2">
        <f t="shared" si="15"/>
        <v>6084.2504071906869</v>
      </c>
      <c r="AI31" s="2">
        <f t="shared" si="15"/>
        <v>6783.8696461824957</v>
      </c>
      <c r="AJ31" s="2">
        <f t="shared" si="15"/>
        <v>5419.2999525391551</v>
      </c>
      <c r="AK31" s="2">
        <f t="shared" si="15"/>
        <v>7256.2141148325363</v>
      </c>
      <c r="AL31" s="2">
        <f t="shared" si="15"/>
        <v>4403.0836311959001</v>
      </c>
      <c r="AM31" s="2">
        <f t="shared" si="15"/>
        <v>4730.51196502531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4867.2725286308787</v>
      </c>
      <c r="AQ31" s="13">
        <f t="shared" ref="AQ31" si="28">IFERROR(M31/AB31, "N.A.")</f>
        <v>5789.1100419424747</v>
      </c>
      <c r="AR31" s="14">
        <f t="shared" ref="AR31" si="29">IFERROR(N31/AC31, "N.A.")</f>
        <v>5426.0870689468775</v>
      </c>
    </row>
    <row r="32" spans="1:44" ht="15" customHeight="1" thickBot="1" x14ac:dyDescent="0.3">
      <c r="A32" s="5" t="s">
        <v>0</v>
      </c>
      <c r="B32" s="24">
        <f>B31+C31</f>
        <v>921062611.9999994</v>
      </c>
      <c r="C32" s="26"/>
      <c r="D32" s="24">
        <f>D31+E31</f>
        <v>119073309.00000001</v>
      </c>
      <c r="E32" s="26"/>
      <c r="F32" s="24">
        <f>F31+G31</f>
        <v>71366490</v>
      </c>
      <c r="G32" s="26"/>
      <c r="H32" s="24">
        <f>H31+I31</f>
        <v>143361615</v>
      </c>
      <c r="I32" s="26"/>
      <c r="J32" s="24">
        <f>J31+K31</f>
        <v>0</v>
      </c>
      <c r="K32" s="26"/>
      <c r="L32" s="24">
        <f>L31+M31</f>
        <v>1254864025.9999995</v>
      </c>
      <c r="M32" s="25"/>
      <c r="N32" s="18">
        <f>B32+D32+F32+H32+J32</f>
        <v>1254864025.9999995</v>
      </c>
      <c r="P32" s="5" t="s">
        <v>0</v>
      </c>
      <c r="Q32" s="24">
        <f>Q31+R31</f>
        <v>165950</v>
      </c>
      <c r="R32" s="26"/>
      <c r="S32" s="24">
        <f>S31+T31</f>
        <v>19262</v>
      </c>
      <c r="T32" s="26"/>
      <c r="U32" s="24">
        <f>U31+V31</f>
        <v>10902</v>
      </c>
      <c r="V32" s="26"/>
      <c r="W32" s="24">
        <f>W31+X31</f>
        <v>31913</v>
      </c>
      <c r="X32" s="26"/>
      <c r="Y32" s="24">
        <f>Y31+Z31</f>
        <v>3238</v>
      </c>
      <c r="Z32" s="26"/>
      <c r="AA32" s="24">
        <f>AA31+AB31</f>
        <v>231265</v>
      </c>
      <c r="AB32" s="26"/>
      <c r="AC32" s="19">
        <f>Q32+S32+U32+W32+Y32</f>
        <v>231265</v>
      </c>
      <c r="AE32" s="5" t="s">
        <v>0</v>
      </c>
      <c r="AF32" s="27">
        <f>IFERROR(B32/Q32,"N.A.")</f>
        <v>5550.241711358839</v>
      </c>
      <c r="AG32" s="28"/>
      <c r="AH32" s="27">
        <f>IFERROR(D32/S32,"N.A.")</f>
        <v>6181.7728688609704</v>
      </c>
      <c r="AI32" s="28"/>
      <c r="AJ32" s="27">
        <f>IFERROR(F32/U32,"N.A.")</f>
        <v>6546.183269124931</v>
      </c>
      <c r="AK32" s="28"/>
      <c r="AL32" s="27">
        <f>IFERROR(H32/W32,"N.A.")</f>
        <v>4492.2638109861182</v>
      </c>
      <c r="AM32" s="28"/>
      <c r="AN32" s="27">
        <f>IFERROR(J32/Y32,"N.A.")</f>
        <v>0</v>
      </c>
      <c r="AO32" s="28"/>
      <c r="AP32" s="27">
        <f>IFERROR(L32/AA32,"N.A.")</f>
        <v>5426.0870689468775</v>
      </c>
      <c r="AQ32" s="28"/>
      <c r="AR32" s="16">
        <f>IFERROR(N32/AC32, "N.A.")</f>
        <v>5426.0870689468775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12991619</v>
      </c>
      <c r="C39" s="2"/>
      <c r="D39" s="2">
        <v>2137529.9999999995</v>
      </c>
      <c r="E39" s="2"/>
      <c r="F39" s="2">
        <v>1756200</v>
      </c>
      <c r="G39" s="2"/>
      <c r="H39" s="2">
        <v>36349570.999999993</v>
      </c>
      <c r="I39" s="2"/>
      <c r="J39" s="2">
        <v>0</v>
      </c>
      <c r="K39" s="2"/>
      <c r="L39" s="1">
        <f>B39+D39+F39+H39+J39</f>
        <v>53234919.999999993</v>
      </c>
      <c r="M39" s="13">
        <f>C39+E39+G39+I39+K39</f>
        <v>0</v>
      </c>
      <c r="N39" s="14">
        <f>L39+M39</f>
        <v>53234919.999999993</v>
      </c>
      <c r="P39" s="3" t="s">
        <v>12</v>
      </c>
      <c r="Q39" s="2">
        <v>4226</v>
      </c>
      <c r="R39" s="2">
        <v>0</v>
      </c>
      <c r="S39" s="2">
        <v>511</v>
      </c>
      <c r="T39" s="2">
        <v>0</v>
      </c>
      <c r="U39" s="2">
        <v>526</v>
      </c>
      <c r="V39" s="2">
        <v>0</v>
      </c>
      <c r="W39" s="2">
        <v>18668</v>
      </c>
      <c r="X39" s="2">
        <v>0</v>
      </c>
      <c r="Y39" s="2">
        <v>2668</v>
      </c>
      <c r="Z39" s="2">
        <v>0</v>
      </c>
      <c r="AA39" s="1">
        <f>Q39+S39+U39+W39+Y39</f>
        <v>26599</v>
      </c>
      <c r="AB39" s="13">
        <f>R39+T39+V39+X39+Z39</f>
        <v>0</v>
      </c>
      <c r="AC39" s="14">
        <f>AA39+AB39</f>
        <v>26599</v>
      </c>
      <c r="AE39" s="3" t="s">
        <v>12</v>
      </c>
      <c r="AF39" s="2">
        <f>IFERROR(B39/Q39, "N.A.")</f>
        <v>3074.2117841930904</v>
      </c>
      <c r="AG39" s="2" t="str">
        <f t="shared" ref="AG39:AR43" si="30">IFERROR(C39/R39, "N.A.")</f>
        <v>N.A.</v>
      </c>
      <c r="AH39" s="2">
        <f t="shared" si="30"/>
        <v>4183.0332681017608</v>
      </c>
      <c r="AI39" s="2" t="str">
        <f t="shared" si="30"/>
        <v>N.A.</v>
      </c>
      <c r="AJ39" s="2">
        <f t="shared" si="30"/>
        <v>3338.7832699619771</v>
      </c>
      <c r="AK39" s="2" t="str">
        <f t="shared" si="30"/>
        <v>N.A.</v>
      </c>
      <c r="AL39" s="2">
        <f t="shared" si="30"/>
        <v>1947.1593636168841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2001.388022106094</v>
      </c>
      <c r="AQ39" s="13" t="str">
        <f t="shared" si="30"/>
        <v>N.A.</v>
      </c>
      <c r="AR39" s="14">
        <f t="shared" si="30"/>
        <v>2001.388022106094</v>
      </c>
    </row>
    <row r="40" spans="1:44" ht="15" customHeight="1" thickBot="1" x14ac:dyDescent="0.3">
      <c r="A40" s="3" t="s">
        <v>13</v>
      </c>
      <c r="B40" s="2">
        <v>54035234.000000007</v>
      </c>
      <c r="C40" s="2">
        <v>434300</v>
      </c>
      <c r="D40" s="2">
        <v>735945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54771179.000000007</v>
      </c>
      <c r="M40" s="13">
        <f t="shared" si="31"/>
        <v>434300</v>
      </c>
      <c r="N40" s="14">
        <f t="shared" ref="N40:N42" si="32">L40+M40</f>
        <v>55205479.000000007</v>
      </c>
      <c r="P40" s="3" t="s">
        <v>13</v>
      </c>
      <c r="Q40" s="2">
        <v>16596</v>
      </c>
      <c r="R40" s="2">
        <v>101</v>
      </c>
      <c r="S40" s="2">
        <v>163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16759</v>
      </c>
      <c r="AB40" s="13">
        <f t="shared" si="33"/>
        <v>101</v>
      </c>
      <c r="AC40" s="14">
        <f t="shared" ref="AC40:AC42" si="34">AA40+AB40</f>
        <v>16860</v>
      </c>
      <c r="AE40" s="3" t="s">
        <v>13</v>
      </c>
      <c r="AF40" s="2">
        <f t="shared" ref="AF40:AF43" si="35">IFERROR(B40/Q40, "N.A.")</f>
        <v>3255.9191371414804</v>
      </c>
      <c r="AG40" s="2">
        <f t="shared" si="30"/>
        <v>4300</v>
      </c>
      <c r="AH40" s="2">
        <f t="shared" si="30"/>
        <v>4515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3268.1651053165469</v>
      </c>
      <c r="AQ40" s="13">
        <f t="shared" si="30"/>
        <v>4300</v>
      </c>
      <c r="AR40" s="14">
        <f t="shared" si="30"/>
        <v>3274.3463226571771</v>
      </c>
    </row>
    <row r="41" spans="1:44" ht="15" customHeight="1" thickBot="1" x14ac:dyDescent="0.3">
      <c r="A41" s="3" t="s">
        <v>14</v>
      </c>
      <c r="B41" s="2">
        <v>66645944.000000015</v>
      </c>
      <c r="C41" s="2">
        <v>433827849.00000042</v>
      </c>
      <c r="D41" s="2">
        <v>19636320.000000004</v>
      </c>
      <c r="E41" s="2">
        <v>0</v>
      </c>
      <c r="F41" s="2"/>
      <c r="G41" s="2">
        <v>11184450</v>
      </c>
      <c r="H41" s="2"/>
      <c r="I41" s="2">
        <v>15622580.000000002</v>
      </c>
      <c r="J41" s="2">
        <v>0</v>
      </c>
      <c r="K41" s="2"/>
      <c r="L41" s="1">
        <f t="shared" si="31"/>
        <v>86282264.000000015</v>
      </c>
      <c r="M41" s="13">
        <f t="shared" si="31"/>
        <v>460634879.00000042</v>
      </c>
      <c r="N41" s="14">
        <f t="shared" si="32"/>
        <v>546917143.00000048</v>
      </c>
      <c r="P41" s="3" t="s">
        <v>14</v>
      </c>
      <c r="Q41" s="2">
        <v>17752</v>
      </c>
      <c r="R41" s="2">
        <v>79688</v>
      </c>
      <c r="S41" s="2">
        <v>4098</v>
      </c>
      <c r="T41" s="2">
        <v>355</v>
      </c>
      <c r="U41" s="2">
        <v>0</v>
      </c>
      <c r="V41" s="2">
        <v>1553</v>
      </c>
      <c r="W41" s="2">
        <v>0</v>
      </c>
      <c r="X41" s="2">
        <v>5122</v>
      </c>
      <c r="Y41" s="2">
        <v>3611</v>
      </c>
      <c r="Z41" s="2">
        <v>0</v>
      </c>
      <c r="AA41" s="1">
        <f t="shared" si="33"/>
        <v>25461</v>
      </c>
      <c r="AB41" s="13">
        <f t="shared" si="33"/>
        <v>86718</v>
      </c>
      <c r="AC41" s="14">
        <f t="shared" si="34"/>
        <v>112179</v>
      </c>
      <c r="AE41" s="3" t="s">
        <v>14</v>
      </c>
      <c r="AF41" s="2">
        <f t="shared" si="35"/>
        <v>3754.2780531771077</v>
      </c>
      <c r="AG41" s="2">
        <f t="shared" si="30"/>
        <v>5444.080024595929</v>
      </c>
      <c r="AH41" s="2">
        <f t="shared" si="30"/>
        <v>4791.6837481698394</v>
      </c>
      <c r="AI41" s="2">
        <f t="shared" si="30"/>
        <v>0</v>
      </c>
      <c r="AJ41" s="2" t="str">
        <f t="shared" si="30"/>
        <v>N.A.</v>
      </c>
      <c r="AK41" s="2">
        <f t="shared" si="30"/>
        <v>7201.8351577591757</v>
      </c>
      <c r="AL41" s="2" t="str">
        <f t="shared" si="30"/>
        <v>N.A.</v>
      </c>
      <c r="AM41" s="2">
        <f t="shared" si="30"/>
        <v>3050.0937133932061</v>
      </c>
      <c r="AN41" s="2">
        <f t="shared" si="30"/>
        <v>0</v>
      </c>
      <c r="AO41" s="2" t="str">
        <f t="shared" si="30"/>
        <v>N.A.</v>
      </c>
      <c r="AP41" s="15">
        <f t="shared" si="30"/>
        <v>3388.8010683005386</v>
      </c>
      <c r="AQ41" s="13">
        <f t="shared" si="30"/>
        <v>5311.8715722226116</v>
      </c>
      <c r="AR41" s="14">
        <f t="shared" si="30"/>
        <v>4875.3968478948864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81</v>
      </c>
      <c r="X42" s="2">
        <v>0</v>
      </c>
      <c r="Y42" s="2">
        <v>0</v>
      </c>
      <c r="Z42" s="2">
        <v>0</v>
      </c>
      <c r="AA42" s="1">
        <f t="shared" si="33"/>
        <v>81</v>
      </c>
      <c r="AB42" s="13">
        <f t="shared" si="33"/>
        <v>0</v>
      </c>
      <c r="AC42" s="14">
        <f t="shared" si="34"/>
        <v>81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133672797</v>
      </c>
      <c r="C43" s="2">
        <v>434262148.99999988</v>
      </c>
      <c r="D43" s="2">
        <v>22509795.000000004</v>
      </c>
      <c r="E43" s="2">
        <v>0</v>
      </c>
      <c r="F43" s="2">
        <v>1756200</v>
      </c>
      <c r="G43" s="2">
        <v>11184450</v>
      </c>
      <c r="H43" s="2">
        <v>36349570.999999993</v>
      </c>
      <c r="I43" s="2">
        <v>15622580.000000002</v>
      </c>
      <c r="J43" s="2">
        <v>0</v>
      </c>
      <c r="K43" s="2"/>
      <c r="L43" s="1">
        <f t="shared" ref="L43" si="36">B43+D43+F43+H43+J43</f>
        <v>194288363</v>
      </c>
      <c r="M43" s="13">
        <f t="shared" ref="M43" si="37">C43+E43+G43+I43+K43</f>
        <v>461069178.99999988</v>
      </c>
      <c r="N43" s="17">
        <f t="shared" ref="N43" si="38">L43+M43</f>
        <v>655357541.99999988</v>
      </c>
      <c r="P43" s="4" t="s">
        <v>16</v>
      </c>
      <c r="Q43" s="2">
        <v>38574</v>
      </c>
      <c r="R43" s="2">
        <v>79789</v>
      </c>
      <c r="S43" s="2">
        <v>4772</v>
      </c>
      <c r="T43" s="2">
        <v>355</v>
      </c>
      <c r="U43" s="2">
        <v>526</v>
      </c>
      <c r="V43" s="2">
        <v>1553</v>
      </c>
      <c r="W43" s="2">
        <v>18749</v>
      </c>
      <c r="X43" s="2">
        <v>5122</v>
      </c>
      <c r="Y43" s="2">
        <v>6279</v>
      </c>
      <c r="Z43" s="2">
        <v>0</v>
      </c>
      <c r="AA43" s="1">
        <f t="shared" ref="AA43" si="39">Q43+S43+U43+W43+Y43</f>
        <v>68900</v>
      </c>
      <c r="AB43" s="13">
        <f t="shared" ref="AB43" si="40">R43+T43+V43+X43+Z43</f>
        <v>86819</v>
      </c>
      <c r="AC43" s="17">
        <f t="shared" ref="AC43" si="41">AA43+AB43</f>
        <v>155719</v>
      </c>
      <c r="AE43" s="4" t="s">
        <v>16</v>
      </c>
      <c r="AF43" s="2">
        <f t="shared" si="35"/>
        <v>3465.3600093327113</v>
      </c>
      <c r="AG43" s="2">
        <f t="shared" si="30"/>
        <v>5442.6318038827394</v>
      </c>
      <c r="AH43" s="2">
        <f t="shared" si="30"/>
        <v>4717.0567896060356</v>
      </c>
      <c r="AI43" s="2">
        <f t="shared" si="30"/>
        <v>0</v>
      </c>
      <c r="AJ43" s="2">
        <f t="shared" si="30"/>
        <v>3338.7832699619771</v>
      </c>
      <c r="AK43" s="2">
        <f t="shared" si="30"/>
        <v>7201.8351577591757</v>
      </c>
      <c r="AL43" s="2">
        <f t="shared" si="30"/>
        <v>1938.7471865166137</v>
      </c>
      <c r="AM43" s="2">
        <f t="shared" si="30"/>
        <v>3050.0937133932061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2819.860130624093</v>
      </c>
      <c r="AQ43" s="13">
        <f t="shared" ref="AQ43" si="43">IFERROR(M43/AB43, "N.A.")</f>
        <v>5310.6944217279615</v>
      </c>
      <c r="AR43" s="14">
        <f t="shared" ref="AR43" si="44">IFERROR(N43/AC43, "N.A.")</f>
        <v>4208.5907435829913</v>
      </c>
    </row>
    <row r="44" spans="1:44" ht="15" customHeight="1" thickBot="1" x14ac:dyDescent="0.3">
      <c r="A44" s="5" t="s">
        <v>0</v>
      </c>
      <c r="B44" s="24">
        <f>B43+C43</f>
        <v>567934945.99999988</v>
      </c>
      <c r="C44" s="26"/>
      <c r="D44" s="24">
        <f>D43+E43</f>
        <v>22509795.000000004</v>
      </c>
      <c r="E44" s="26"/>
      <c r="F44" s="24">
        <f>F43+G43</f>
        <v>12940650</v>
      </c>
      <c r="G44" s="26"/>
      <c r="H44" s="24">
        <f>H43+I43</f>
        <v>51972150.999999993</v>
      </c>
      <c r="I44" s="26"/>
      <c r="J44" s="24">
        <f>J43+K43</f>
        <v>0</v>
      </c>
      <c r="K44" s="26"/>
      <c r="L44" s="24">
        <f>L43+M43</f>
        <v>655357541.99999988</v>
      </c>
      <c r="M44" s="25"/>
      <c r="N44" s="18">
        <f>B44+D44+F44+H44+J44</f>
        <v>655357541.99999988</v>
      </c>
      <c r="P44" s="5" t="s">
        <v>0</v>
      </c>
      <c r="Q44" s="24">
        <f>Q43+R43</f>
        <v>118363</v>
      </c>
      <c r="R44" s="26"/>
      <c r="S44" s="24">
        <f>S43+T43</f>
        <v>5127</v>
      </c>
      <c r="T44" s="26"/>
      <c r="U44" s="24">
        <f>U43+V43</f>
        <v>2079</v>
      </c>
      <c r="V44" s="26"/>
      <c r="W44" s="24">
        <f>W43+X43</f>
        <v>23871</v>
      </c>
      <c r="X44" s="26"/>
      <c r="Y44" s="24">
        <f>Y43+Z43</f>
        <v>6279</v>
      </c>
      <c r="Z44" s="26"/>
      <c r="AA44" s="24">
        <f>AA43+AB43</f>
        <v>155719</v>
      </c>
      <c r="AB44" s="25"/>
      <c r="AC44" s="18">
        <f>Q44+S44+U44+W44+Y44</f>
        <v>155719</v>
      </c>
      <c r="AE44" s="5" t="s">
        <v>0</v>
      </c>
      <c r="AF44" s="27">
        <f>IFERROR(B44/Q44,"N.A.")</f>
        <v>4798.24730701317</v>
      </c>
      <c r="AG44" s="28"/>
      <c r="AH44" s="27">
        <f>IFERROR(D44/S44,"N.A.")</f>
        <v>4390.4417788180226</v>
      </c>
      <c r="AI44" s="28"/>
      <c r="AJ44" s="27">
        <f>IFERROR(F44/U44,"N.A.")</f>
        <v>6224.4588744588746</v>
      </c>
      <c r="AK44" s="28"/>
      <c r="AL44" s="27">
        <f>IFERROR(H44/W44,"N.A.")</f>
        <v>2177.2087889070417</v>
      </c>
      <c r="AM44" s="28"/>
      <c r="AN44" s="27">
        <f>IFERROR(J44/Y44,"N.A.")</f>
        <v>0</v>
      </c>
      <c r="AO44" s="28"/>
      <c r="AP44" s="27">
        <f>IFERROR(L44/AA44,"N.A.")</f>
        <v>4208.5907435829913</v>
      </c>
      <c r="AQ44" s="28"/>
      <c r="AR44" s="16">
        <f>IFERROR(N44/AC44, "N.A.")</f>
        <v>4208.5907435829913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0</v>
      </c>
      <c r="C15" s="2"/>
      <c r="D15" s="2">
        <v>928800</v>
      </c>
      <c r="E15" s="2"/>
      <c r="F15" s="2"/>
      <c r="G15" s="2"/>
      <c r="H15" s="2">
        <v>2430288</v>
      </c>
      <c r="I15" s="2"/>
      <c r="J15" s="2">
        <v>0</v>
      </c>
      <c r="K15" s="2"/>
      <c r="L15" s="1">
        <f>B15+D15+F15+H15+J15</f>
        <v>3359088</v>
      </c>
      <c r="M15" s="13">
        <f>C15+E15+G15+I15+K15</f>
        <v>0</v>
      </c>
      <c r="N15" s="14">
        <f>L15+M15</f>
        <v>3359088</v>
      </c>
      <c r="P15" s="3" t="s">
        <v>12</v>
      </c>
      <c r="Q15" s="2">
        <v>144</v>
      </c>
      <c r="R15" s="2">
        <v>0</v>
      </c>
      <c r="S15" s="2">
        <v>144</v>
      </c>
      <c r="T15" s="2">
        <v>0</v>
      </c>
      <c r="U15" s="2">
        <v>0</v>
      </c>
      <c r="V15" s="2">
        <v>0</v>
      </c>
      <c r="W15" s="2">
        <v>1008</v>
      </c>
      <c r="X15" s="2">
        <v>0</v>
      </c>
      <c r="Y15" s="2">
        <v>432</v>
      </c>
      <c r="Z15" s="2">
        <v>0</v>
      </c>
      <c r="AA15" s="1">
        <f>Q15+S15+U15+W15+Y15</f>
        <v>1728</v>
      </c>
      <c r="AB15" s="13">
        <f>R15+T15+V15+X15+Z15</f>
        <v>0</v>
      </c>
      <c r="AC15" s="14">
        <f>AA15+AB15</f>
        <v>1728</v>
      </c>
      <c r="AE15" s="3" t="s">
        <v>12</v>
      </c>
      <c r="AF15" s="2">
        <f>IFERROR(B15/Q15, "N.A.")</f>
        <v>0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2411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1943.9166666666667</v>
      </c>
      <c r="AQ15" s="13" t="str">
        <f t="shared" si="0"/>
        <v>N.A.</v>
      </c>
      <c r="AR15" s="14">
        <f t="shared" si="0"/>
        <v>1943.9166666666667</v>
      </c>
    </row>
    <row r="16" spans="1:44" ht="15" customHeight="1" thickBot="1" x14ac:dyDescent="0.3">
      <c r="A16" s="3" t="s">
        <v>13</v>
      </c>
      <c r="B16" s="2">
        <v>855792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855792</v>
      </c>
      <c r="M16" s="13">
        <f t="shared" si="1"/>
        <v>0</v>
      </c>
      <c r="N16" s="14">
        <f t="shared" ref="N16:N18" si="2">L16+M16</f>
        <v>855792</v>
      </c>
      <c r="P16" s="3" t="s">
        <v>13</v>
      </c>
      <c r="Q16" s="2">
        <v>432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432</v>
      </c>
      <c r="AB16" s="13">
        <f t="shared" si="3"/>
        <v>0</v>
      </c>
      <c r="AC16" s="14">
        <f t="shared" ref="AC16:AC18" si="4">AA16+AB16</f>
        <v>432</v>
      </c>
      <c r="AE16" s="3" t="s">
        <v>13</v>
      </c>
      <c r="AF16" s="2">
        <f t="shared" ref="AF16:AF19" si="5">IFERROR(B16/Q16, "N.A.")</f>
        <v>1981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1981</v>
      </c>
      <c r="AQ16" s="13" t="str">
        <f t="shared" si="0"/>
        <v>N.A.</v>
      </c>
      <c r="AR16" s="14">
        <f t="shared" si="0"/>
        <v>1981</v>
      </c>
    </row>
    <row r="17" spans="1:44" ht="15" customHeight="1" thickBot="1" x14ac:dyDescent="0.3">
      <c r="A17" s="3" t="s">
        <v>14</v>
      </c>
      <c r="B17" s="2">
        <v>2174112</v>
      </c>
      <c r="C17" s="2">
        <v>8933760</v>
      </c>
      <c r="D17" s="2"/>
      <c r="E17" s="2"/>
      <c r="F17" s="2"/>
      <c r="G17" s="2"/>
      <c r="H17" s="2"/>
      <c r="I17" s="2">
        <v>928800</v>
      </c>
      <c r="J17" s="2">
        <v>0</v>
      </c>
      <c r="K17" s="2"/>
      <c r="L17" s="1">
        <f t="shared" si="1"/>
        <v>2174112</v>
      </c>
      <c r="M17" s="13">
        <f t="shared" si="1"/>
        <v>9862560</v>
      </c>
      <c r="N17" s="14">
        <f t="shared" si="2"/>
        <v>12036672</v>
      </c>
      <c r="P17" s="3" t="s">
        <v>14</v>
      </c>
      <c r="Q17" s="2">
        <v>1008</v>
      </c>
      <c r="R17" s="2">
        <v>1008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144</v>
      </c>
      <c r="Y17" s="2">
        <v>288</v>
      </c>
      <c r="Z17" s="2">
        <v>0</v>
      </c>
      <c r="AA17" s="1">
        <f t="shared" si="3"/>
        <v>1296</v>
      </c>
      <c r="AB17" s="13">
        <f t="shared" si="3"/>
        <v>1152</v>
      </c>
      <c r="AC17" s="14">
        <f t="shared" si="4"/>
        <v>2448</v>
      </c>
      <c r="AE17" s="3" t="s">
        <v>14</v>
      </c>
      <c r="AF17" s="2">
        <f t="shared" si="5"/>
        <v>2156.8571428571427</v>
      </c>
      <c r="AG17" s="2">
        <f t="shared" si="0"/>
        <v>8862.8571428571431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6450</v>
      </c>
      <c r="AN17" s="2">
        <f t="shared" si="0"/>
        <v>0</v>
      </c>
      <c r="AO17" s="2" t="str">
        <f t="shared" si="0"/>
        <v>N.A.</v>
      </c>
      <c r="AP17" s="15">
        <f t="shared" si="0"/>
        <v>1677.5555555555557</v>
      </c>
      <c r="AQ17" s="13">
        <f t="shared" si="0"/>
        <v>8561.25</v>
      </c>
      <c r="AR17" s="14">
        <f t="shared" si="0"/>
        <v>4916.9411764705883</v>
      </c>
    </row>
    <row r="18" spans="1:44" ht="15" customHeight="1" thickBot="1" x14ac:dyDescent="0.3">
      <c r="A18" s="3" t="s">
        <v>15</v>
      </c>
      <c r="B18" s="2">
        <v>309600</v>
      </c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309600</v>
      </c>
      <c r="M18" s="13">
        <f t="shared" si="1"/>
        <v>0</v>
      </c>
      <c r="N18" s="14">
        <f t="shared" si="2"/>
        <v>309600</v>
      </c>
      <c r="P18" s="3" t="s">
        <v>15</v>
      </c>
      <c r="Q18" s="2">
        <v>144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432</v>
      </c>
      <c r="X18" s="2">
        <v>0</v>
      </c>
      <c r="Y18" s="2">
        <v>144</v>
      </c>
      <c r="Z18" s="2">
        <v>0</v>
      </c>
      <c r="AA18" s="1">
        <f t="shared" si="3"/>
        <v>720</v>
      </c>
      <c r="AB18" s="13">
        <f t="shared" si="3"/>
        <v>0</v>
      </c>
      <c r="AC18" s="17">
        <f t="shared" si="4"/>
        <v>720</v>
      </c>
      <c r="AE18" s="3" t="s">
        <v>15</v>
      </c>
      <c r="AF18" s="2">
        <f t="shared" si="5"/>
        <v>2150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430</v>
      </c>
      <c r="AQ18" s="13" t="str">
        <f t="shared" si="0"/>
        <v>N.A.</v>
      </c>
      <c r="AR18" s="14">
        <f t="shared" si="0"/>
        <v>430</v>
      </c>
    </row>
    <row r="19" spans="1:44" ht="15" customHeight="1" thickBot="1" x14ac:dyDescent="0.3">
      <c r="A19" s="4" t="s">
        <v>16</v>
      </c>
      <c r="B19" s="2">
        <v>3339504.0000000005</v>
      </c>
      <c r="C19" s="2">
        <v>8933760</v>
      </c>
      <c r="D19" s="2">
        <v>928800</v>
      </c>
      <c r="E19" s="2"/>
      <c r="F19" s="2"/>
      <c r="G19" s="2"/>
      <c r="H19" s="2">
        <v>2430287.9999999995</v>
      </c>
      <c r="I19" s="2">
        <v>928800</v>
      </c>
      <c r="J19" s="2">
        <v>0</v>
      </c>
      <c r="K19" s="2"/>
      <c r="L19" s="1">
        <f t="shared" ref="L19" si="6">B19+D19+F19+H19+J19</f>
        <v>6698592</v>
      </c>
      <c r="M19" s="13">
        <f t="shared" ref="M19" si="7">C19+E19+G19+I19+K19</f>
        <v>9862560</v>
      </c>
      <c r="N19" s="17">
        <f t="shared" ref="N19" si="8">L19+M19</f>
        <v>16561152</v>
      </c>
      <c r="P19" s="4" t="s">
        <v>16</v>
      </c>
      <c r="Q19" s="2">
        <v>1728</v>
      </c>
      <c r="R19" s="2">
        <v>1008</v>
      </c>
      <c r="S19" s="2">
        <v>144</v>
      </c>
      <c r="T19" s="2">
        <v>0</v>
      </c>
      <c r="U19" s="2">
        <v>0</v>
      </c>
      <c r="V19" s="2">
        <v>0</v>
      </c>
      <c r="W19" s="2">
        <v>1440</v>
      </c>
      <c r="X19" s="2">
        <v>144</v>
      </c>
      <c r="Y19" s="2">
        <v>864</v>
      </c>
      <c r="Z19" s="2">
        <v>0</v>
      </c>
      <c r="AA19" s="1">
        <f t="shared" ref="AA19" si="9">Q19+S19+U19+W19+Y19</f>
        <v>4176</v>
      </c>
      <c r="AB19" s="13">
        <f t="shared" ref="AB19" si="10">R19+T19+V19+X19+Z19</f>
        <v>1152</v>
      </c>
      <c r="AC19" s="14">
        <f t="shared" ref="AC19" si="11">AA19+AB19</f>
        <v>5328</v>
      </c>
      <c r="AE19" s="4" t="s">
        <v>16</v>
      </c>
      <c r="AF19" s="2">
        <f t="shared" si="5"/>
        <v>1932.5833333333337</v>
      </c>
      <c r="AG19" s="2">
        <f t="shared" si="0"/>
        <v>8862.8571428571431</v>
      </c>
      <c r="AH19" s="2">
        <f t="shared" si="0"/>
        <v>6450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1687.6999999999996</v>
      </c>
      <c r="AM19" s="2">
        <f t="shared" si="0"/>
        <v>6450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1604.0689655172414</v>
      </c>
      <c r="AQ19" s="13">
        <f t="shared" ref="AQ19" si="13">IFERROR(M19/AB19, "N.A.")</f>
        <v>8561.25</v>
      </c>
      <c r="AR19" s="14">
        <f t="shared" ref="AR19" si="14">IFERROR(N19/AC19, "N.A.")</f>
        <v>3108.3243243243242</v>
      </c>
    </row>
    <row r="20" spans="1:44" ht="15" customHeight="1" thickBot="1" x14ac:dyDescent="0.3">
      <c r="A20" s="5" t="s">
        <v>0</v>
      </c>
      <c r="B20" s="24">
        <f>B19+C19</f>
        <v>12273264</v>
      </c>
      <c r="C20" s="26"/>
      <c r="D20" s="24">
        <f>D19+E19</f>
        <v>928800</v>
      </c>
      <c r="E20" s="26"/>
      <c r="F20" s="24">
        <f>F19+G19</f>
        <v>0</v>
      </c>
      <c r="G20" s="26"/>
      <c r="H20" s="24">
        <f>H19+I19</f>
        <v>3359087.9999999995</v>
      </c>
      <c r="I20" s="26"/>
      <c r="J20" s="24">
        <f>J19+K19</f>
        <v>0</v>
      </c>
      <c r="K20" s="26"/>
      <c r="L20" s="24">
        <f>L19+M19</f>
        <v>16561152</v>
      </c>
      <c r="M20" s="25"/>
      <c r="N20" s="18">
        <f>B20+D20+F20+H20+J20</f>
        <v>16561152</v>
      </c>
      <c r="P20" s="5" t="s">
        <v>0</v>
      </c>
      <c r="Q20" s="24">
        <f>Q19+R19</f>
        <v>2736</v>
      </c>
      <c r="R20" s="26"/>
      <c r="S20" s="24">
        <f>S19+T19</f>
        <v>144</v>
      </c>
      <c r="T20" s="26"/>
      <c r="U20" s="24">
        <f>U19+V19</f>
        <v>0</v>
      </c>
      <c r="V20" s="26"/>
      <c r="W20" s="24">
        <f>W19+X19</f>
        <v>1584</v>
      </c>
      <c r="X20" s="26"/>
      <c r="Y20" s="24">
        <f>Y19+Z19</f>
        <v>864</v>
      </c>
      <c r="Z20" s="26"/>
      <c r="AA20" s="24">
        <f>AA19+AB19</f>
        <v>5328</v>
      </c>
      <c r="AB20" s="26"/>
      <c r="AC20" s="19">
        <f>Q20+S20+U20+W20+Y20</f>
        <v>5328</v>
      </c>
      <c r="AE20" s="5" t="s">
        <v>0</v>
      </c>
      <c r="AF20" s="27">
        <f>IFERROR(B20/Q20,"N.A.")</f>
        <v>4485.8421052631575</v>
      </c>
      <c r="AG20" s="28"/>
      <c r="AH20" s="27">
        <f>IFERROR(D20/S20,"N.A.")</f>
        <v>6450</v>
      </c>
      <c r="AI20" s="28"/>
      <c r="AJ20" s="27" t="str">
        <f>IFERROR(F20/U20,"N.A.")</f>
        <v>N.A.</v>
      </c>
      <c r="AK20" s="28"/>
      <c r="AL20" s="27">
        <f>IFERROR(H20/W20,"N.A.")</f>
        <v>2120.6363636363635</v>
      </c>
      <c r="AM20" s="28"/>
      <c r="AN20" s="27">
        <f>IFERROR(J20/Y20,"N.A.")</f>
        <v>0</v>
      </c>
      <c r="AO20" s="28"/>
      <c r="AP20" s="27">
        <f>IFERROR(L20/AA20,"N.A.")</f>
        <v>3108.3243243243242</v>
      </c>
      <c r="AQ20" s="28"/>
      <c r="AR20" s="16">
        <f>IFERROR(N20/AC20, "N.A.")</f>
        <v>3108.3243243243242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0</v>
      </c>
      <c r="C27" s="2"/>
      <c r="D27" s="2">
        <v>928800</v>
      </c>
      <c r="E27" s="2"/>
      <c r="F27" s="2"/>
      <c r="G27" s="2"/>
      <c r="H27" s="2">
        <v>864000</v>
      </c>
      <c r="I27" s="2"/>
      <c r="J27" s="2">
        <v>0</v>
      </c>
      <c r="K27" s="2"/>
      <c r="L27" s="1">
        <f>B27+D27+F27+H27+J27</f>
        <v>1792800</v>
      </c>
      <c r="M27" s="13">
        <f>C27+E27+G27+I27+K27</f>
        <v>0</v>
      </c>
      <c r="N27" s="14">
        <f>L27+M27</f>
        <v>1792800</v>
      </c>
      <c r="P27" s="3" t="s">
        <v>12</v>
      </c>
      <c r="Q27" s="2">
        <v>144</v>
      </c>
      <c r="R27" s="2">
        <v>0</v>
      </c>
      <c r="S27" s="2">
        <v>144</v>
      </c>
      <c r="T27" s="2">
        <v>0</v>
      </c>
      <c r="U27" s="2">
        <v>0</v>
      </c>
      <c r="V27" s="2">
        <v>0</v>
      </c>
      <c r="W27" s="2">
        <v>144</v>
      </c>
      <c r="X27" s="2">
        <v>0</v>
      </c>
      <c r="Y27" s="2">
        <v>144</v>
      </c>
      <c r="Z27" s="2">
        <v>0</v>
      </c>
      <c r="AA27" s="1">
        <f>Q27+S27+U27+W27+Y27</f>
        <v>576</v>
      </c>
      <c r="AB27" s="13">
        <f>R27+T27+V27+X27+Z27</f>
        <v>0</v>
      </c>
      <c r="AC27" s="14">
        <f>AA27+AB27</f>
        <v>576</v>
      </c>
      <c r="AE27" s="3" t="s">
        <v>12</v>
      </c>
      <c r="AF27" s="2">
        <f>IFERROR(B27/Q27, "N.A.")</f>
        <v>0</v>
      </c>
      <c r="AG27" s="2" t="str">
        <f t="shared" ref="AG27:AR31" si="15">IFERROR(C27/R27, "N.A.")</f>
        <v>N.A.</v>
      </c>
      <c r="AH27" s="2">
        <f t="shared" si="15"/>
        <v>6450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6000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3112.5</v>
      </c>
      <c r="AQ27" s="13" t="str">
        <f t="shared" si="15"/>
        <v>N.A.</v>
      </c>
      <c r="AR27" s="14">
        <f t="shared" si="15"/>
        <v>3112.5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1733472</v>
      </c>
      <c r="C29" s="2">
        <v>6053760</v>
      </c>
      <c r="D29" s="2"/>
      <c r="E29" s="2"/>
      <c r="F29" s="2"/>
      <c r="G29" s="2"/>
      <c r="H29" s="2"/>
      <c r="I29" s="2">
        <v>928800</v>
      </c>
      <c r="J29" s="2"/>
      <c r="K29" s="2"/>
      <c r="L29" s="1">
        <f t="shared" si="16"/>
        <v>1733472</v>
      </c>
      <c r="M29" s="13">
        <f t="shared" si="16"/>
        <v>6982560</v>
      </c>
      <c r="N29" s="14">
        <f t="shared" si="17"/>
        <v>8716032</v>
      </c>
      <c r="P29" s="3" t="s">
        <v>14</v>
      </c>
      <c r="Q29" s="2">
        <v>576</v>
      </c>
      <c r="R29" s="2">
        <v>576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144</v>
      </c>
      <c r="Y29" s="2">
        <v>0</v>
      </c>
      <c r="Z29" s="2">
        <v>0</v>
      </c>
      <c r="AA29" s="1">
        <f t="shared" si="18"/>
        <v>576</v>
      </c>
      <c r="AB29" s="13">
        <f t="shared" si="18"/>
        <v>720</v>
      </c>
      <c r="AC29" s="14">
        <f t="shared" si="19"/>
        <v>1296</v>
      </c>
      <c r="AE29" s="3" t="s">
        <v>14</v>
      </c>
      <c r="AF29" s="2">
        <f t="shared" si="20"/>
        <v>3009.5</v>
      </c>
      <c r="AG29" s="2">
        <f t="shared" si="15"/>
        <v>10510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6450</v>
      </c>
      <c r="AN29" s="2" t="str">
        <f t="shared" si="15"/>
        <v>N.A.</v>
      </c>
      <c r="AO29" s="2" t="str">
        <f t="shared" si="15"/>
        <v>N.A.</v>
      </c>
      <c r="AP29" s="15">
        <f t="shared" si="15"/>
        <v>3009.5</v>
      </c>
      <c r="AQ29" s="13">
        <f t="shared" si="15"/>
        <v>9698</v>
      </c>
      <c r="AR29" s="14">
        <f t="shared" si="15"/>
        <v>6725.333333333333</v>
      </c>
    </row>
    <row r="30" spans="1:44" ht="15" customHeight="1" thickBot="1" x14ac:dyDescent="0.3">
      <c r="A30" s="3" t="s">
        <v>15</v>
      </c>
      <c r="B30" s="2">
        <v>309600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309600</v>
      </c>
      <c r="M30" s="13">
        <f t="shared" si="16"/>
        <v>0</v>
      </c>
      <c r="N30" s="14">
        <f t="shared" si="17"/>
        <v>309600</v>
      </c>
      <c r="P30" s="3" t="s">
        <v>15</v>
      </c>
      <c r="Q30" s="2">
        <v>144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432</v>
      </c>
      <c r="X30" s="2">
        <v>0</v>
      </c>
      <c r="Y30" s="2">
        <v>144</v>
      </c>
      <c r="Z30" s="2">
        <v>0</v>
      </c>
      <c r="AA30" s="1">
        <f t="shared" si="18"/>
        <v>720</v>
      </c>
      <c r="AB30" s="13">
        <f t="shared" si="18"/>
        <v>0</v>
      </c>
      <c r="AC30" s="17">
        <f t="shared" si="19"/>
        <v>720</v>
      </c>
      <c r="AE30" s="3" t="s">
        <v>15</v>
      </c>
      <c r="AF30" s="2">
        <f t="shared" si="20"/>
        <v>2150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430</v>
      </c>
      <c r="AQ30" s="13" t="str">
        <f t="shared" si="15"/>
        <v>N.A.</v>
      </c>
      <c r="AR30" s="14">
        <f t="shared" si="15"/>
        <v>430</v>
      </c>
    </row>
    <row r="31" spans="1:44" ht="15" customHeight="1" thickBot="1" x14ac:dyDescent="0.3">
      <c r="A31" s="4" t="s">
        <v>16</v>
      </c>
      <c r="B31" s="2">
        <v>2043071.9999999998</v>
      </c>
      <c r="C31" s="2">
        <v>6053760</v>
      </c>
      <c r="D31" s="2">
        <v>928800</v>
      </c>
      <c r="E31" s="2"/>
      <c r="F31" s="2"/>
      <c r="G31" s="2"/>
      <c r="H31" s="2">
        <v>864000</v>
      </c>
      <c r="I31" s="2">
        <v>928800</v>
      </c>
      <c r="J31" s="2">
        <v>0</v>
      </c>
      <c r="K31" s="2"/>
      <c r="L31" s="1">
        <f t="shared" ref="L31" si="21">B31+D31+F31+H31+J31</f>
        <v>3835872</v>
      </c>
      <c r="M31" s="13">
        <f t="shared" ref="M31" si="22">C31+E31+G31+I31+K31</f>
        <v>6982560</v>
      </c>
      <c r="N31" s="17">
        <f t="shared" ref="N31" si="23">L31+M31</f>
        <v>10818432</v>
      </c>
      <c r="P31" s="4" t="s">
        <v>16</v>
      </c>
      <c r="Q31" s="2">
        <v>864</v>
      </c>
      <c r="R31" s="2">
        <v>576</v>
      </c>
      <c r="S31" s="2">
        <v>144</v>
      </c>
      <c r="T31" s="2">
        <v>0</v>
      </c>
      <c r="U31" s="2">
        <v>0</v>
      </c>
      <c r="V31" s="2">
        <v>0</v>
      </c>
      <c r="W31" s="2">
        <v>576</v>
      </c>
      <c r="X31" s="2">
        <v>144</v>
      </c>
      <c r="Y31" s="2">
        <v>288</v>
      </c>
      <c r="Z31" s="2">
        <v>0</v>
      </c>
      <c r="AA31" s="1">
        <f t="shared" ref="AA31" si="24">Q31+S31+U31+W31+Y31</f>
        <v>1872</v>
      </c>
      <c r="AB31" s="13">
        <f t="shared" ref="AB31" si="25">R31+T31+V31+X31+Z31</f>
        <v>720</v>
      </c>
      <c r="AC31" s="14">
        <f t="shared" ref="AC31" si="26">AA31+AB31</f>
        <v>2592</v>
      </c>
      <c r="AE31" s="4" t="s">
        <v>16</v>
      </c>
      <c r="AF31" s="2">
        <f t="shared" si="20"/>
        <v>2364.6666666666665</v>
      </c>
      <c r="AG31" s="2">
        <f t="shared" si="15"/>
        <v>10510</v>
      </c>
      <c r="AH31" s="2">
        <f t="shared" si="15"/>
        <v>6450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1500</v>
      </c>
      <c r="AM31" s="2">
        <f t="shared" si="15"/>
        <v>6450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2049.0769230769229</v>
      </c>
      <c r="AQ31" s="13">
        <f t="shared" ref="AQ31" si="28">IFERROR(M31/AB31, "N.A.")</f>
        <v>9698</v>
      </c>
      <c r="AR31" s="14">
        <f t="shared" ref="AR31" si="29">IFERROR(N31/AC31, "N.A.")</f>
        <v>4173.7777777777774</v>
      </c>
    </row>
    <row r="32" spans="1:44" ht="15" customHeight="1" thickBot="1" x14ac:dyDescent="0.3">
      <c r="A32" s="5" t="s">
        <v>0</v>
      </c>
      <c r="B32" s="24">
        <f>B31+C31</f>
        <v>8096832</v>
      </c>
      <c r="C32" s="26"/>
      <c r="D32" s="24">
        <f>D31+E31</f>
        <v>928800</v>
      </c>
      <c r="E32" s="26"/>
      <c r="F32" s="24">
        <f>F31+G31</f>
        <v>0</v>
      </c>
      <c r="G32" s="26"/>
      <c r="H32" s="24">
        <f>H31+I31</f>
        <v>1792800</v>
      </c>
      <c r="I32" s="26"/>
      <c r="J32" s="24">
        <f>J31+K31</f>
        <v>0</v>
      </c>
      <c r="K32" s="26"/>
      <c r="L32" s="24">
        <f>L31+M31</f>
        <v>10818432</v>
      </c>
      <c r="M32" s="25"/>
      <c r="N32" s="18">
        <f>B32+D32+F32+H32+J32</f>
        <v>10818432</v>
      </c>
      <c r="P32" s="5" t="s">
        <v>0</v>
      </c>
      <c r="Q32" s="24">
        <f>Q31+R31</f>
        <v>1440</v>
      </c>
      <c r="R32" s="26"/>
      <c r="S32" s="24">
        <f>S31+T31</f>
        <v>144</v>
      </c>
      <c r="T32" s="26"/>
      <c r="U32" s="24">
        <f>U31+V31</f>
        <v>0</v>
      </c>
      <c r="V32" s="26"/>
      <c r="W32" s="24">
        <f>W31+X31</f>
        <v>720</v>
      </c>
      <c r="X32" s="26"/>
      <c r="Y32" s="24">
        <f>Y31+Z31</f>
        <v>288</v>
      </c>
      <c r="Z32" s="26"/>
      <c r="AA32" s="24">
        <f>AA31+AB31</f>
        <v>2592</v>
      </c>
      <c r="AB32" s="26"/>
      <c r="AC32" s="19">
        <f>Q32+S32+U32+W32+Y32</f>
        <v>2592</v>
      </c>
      <c r="AE32" s="5" t="s">
        <v>0</v>
      </c>
      <c r="AF32" s="27">
        <f>IFERROR(B32/Q32,"N.A.")</f>
        <v>5622.8</v>
      </c>
      <c r="AG32" s="28"/>
      <c r="AH32" s="27">
        <f>IFERROR(D32/S32,"N.A.")</f>
        <v>6450</v>
      </c>
      <c r="AI32" s="28"/>
      <c r="AJ32" s="27" t="str">
        <f>IFERROR(F32/U32,"N.A.")</f>
        <v>N.A.</v>
      </c>
      <c r="AK32" s="28"/>
      <c r="AL32" s="27">
        <f>IFERROR(H32/W32,"N.A.")</f>
        <v>2490</v>
      </c>
      <c r="AM32" s="28"/>
      <c r="AN32" s="27">
        <f>IFERROR(J32/Y32,"N.A.")</f>
        <v>0</v>
      </c>
      <c r="AO32" s="28"/>
      <c r="AP32" s="27">
        <f>IFERROR(L32/AA32,"N.A.")</f>
        <v>4173.7777777777774</v>
      </c>
      <c r="AQ32" s="28"/>
      <c r="AR32" s="16">
        <f>IFERROR(N32/AC32, "N.A.")</f>
        <v>4173.7777777777774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1566288.0000000002</v>
      </c>
      <c r="I39" s="2"/>
      <c r="J39" s="2">
        <v>0</v>
      </c>
      <c r="K39" s="2"/>
      <c r="L39" s="1">
        <f>B39+D39+F39+H39+J39</f>
        <v>1566288.0000000002</v>
      </c>
      <c r="M39" s="13">
        <f>C39+E39+G39+I39+K39</f>
        <v>0</v>
      </c>
      <c r="N39" s="14">
        <f>L39+M39</f>
        <v>1566288.0000000002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864</v>
      </c>
      <c r="X39" s="2">
        <v>0</v>
      </c>
      <c r="Y39" s="2">
        <v>288</v>
      </c>
      <c r="Z39" s="2">
        <v>0</v>
      </c>
      <c r="AA39" s="1">
        <f>Q39+S39+U39+W39+Y39</f>
        <v>1152</v>
      </c>
      <c r="AB39" s="13">
        <f>R39+T39+V39+X39+Z39</f>
        <v>0</v>
      </c>
      <c r="AC39" s="14">
        <f>AA39+AB39</f>
        <v>1152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1812.8333333333337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1359.6250000000002</v>
      </c>
      <c r="AQ39" s="13" t="str">
        <f t="shared" si="30"/>
        <v>N.A.</v>
      </c>
      <c r="AR39" s="14">
        <f t="shared" si="30"/>
        <v>1359.6250000000002</v>
      </c>
    </row>
    <row r="40" spans="1:44" ht="15" customHeight="1" thickBot="1" x14ac:dyDescent="0.3">
      <c r="A40" s="3" t="s">
        <v>13</v>
      </c>
      <c r="B40" s="2">
        <v>855792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855792</v>
      </c>
      <c r="M40" s="13">
        <f t="shared" si="31"/>
        <v>0</v>
      </c>
      <c r="N40" s="14">
        <f t="shared" ref="N40:N42" si="32">L40+M40</f>
        <v>855792</v>
      </c>
      <c r="P40" s="3" t="s">
        <v>13</v>
      </c>
      <c r="Q40" s="2">
        <v>432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432</v>
      </c>
      <c r="AB40" s="13">
        <f t="shared" si="33"/>
        <v>0</v>
      </c>
      <c r="AC40" s="14">
        <f t="shared" ref="AC40:AC42" si="34">AA40+AB40</f>
        <v>432</v>
      </c>
      <c r="AE40" s="3" t="s">
        <v>13</v>
      </c>
      <c r="AF40" s="2">
        <f t="shared" ref="AF40:AF43" si="35">IFERROR(B40/Q40, "N.A.")</f>
        <v>1981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1981</v>
      </c>
      <c r="AQ40" s="13" t="str">
        <f t="shared" si="30"/>
        <v>N.A.</v>
      </c>
      <c r="AR40" s="14">
        <f t="shared" si="30"/>
        <v>1981</v>
      </c>
    </row>
    <row r="41" spans="1:44" ht="15" customHeight="1" thickBot="1" x14ac:dyDescent="0.3">
      <c r="A41" s="3" t="s">
        <v>14</v>
      </c>
      <c r="B41" s="2">
        <v>440640</v>
      </c>
      <c r="C41" s="2">
        <v>2879999.9999999995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440640</v>
      </c>
      <c r="M41" s="13">
        <f t="shared" si="31"/>
        <v>2879999.9999999995</v>
      </c>
      <c r="N41" s="14">
        <f t="shared" si="32"/>
        <v>3320639.9999999995</v>
      </c>
      <c r="P41" s="3" t="s">
        <v>14</v>
      </c>
      <c r="Q41" s="2">
        <v>432</v>
      </c>
      <c r="R41" s="2">
        <v>432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288</v>
      </c>
      <c r="Z41" s="2">
        <v>0</v>
      </c>
      <c r="AA41" s="1">
        <f t="shared" si="33"/>
        <v>720</v>
      </c>
      <c r="AB41" s="13">
        <f t="shared" si="33"/>
        <v>432</v>
      </c>
      <c r="AC41" s="14">
        <f t="shared" si="34"/>
        <v>1152</v>
      </c>
      <c r="AE41" s="3" t="s">
        <v>14</v>
      </c>
      <c r="AF41" s="2">
        <f t="shared" si="35"/>
        <v>1020</v>
      </c>
      <c r="AG41" s="2">
        <f t="shared" si="30"/>
        <v>6666.6666666666652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612</v>
      </c>
      <c r="AQ41" s="13">
        <f t="shared" si="30"/>
        <v>6666.6666666666652</v>
      </c>
      <c r="AR41" s="14">
        <f t="shared" si="30"/>
        <v>2882.4999999999995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1296432</v>
      </c>
      <c r="C43" s="2">
        <v>2879999.9999999995</v>
      </c>
      <c r="D43" s="2"/>
      <c r="E43" s="2"/>
      <c r="F43" s="2"/>
      <c r="G43" s="2"/>
      <c r="H43" s="2">
        <v>1566288.0000000002</v>
      </c>
      <c r="I43" s="2"/>
      <c r="J43" s="2">
        <v>0</v>
      </c>
      <c r="K43" s="2"/>
      <c r="L43" s="1">
        <f t="shared" ref="L43" si="36">B43+D43+F43+H43+J43</f>
        <v>2862720</v>
      </c>
      <c r="M43" s="13">
        <f t="shared" ref="M43" si="37">C43+E43+G43+I43+K43</f>
        <v>2879999.9999999995</v>
      </c>
      <c r="N43" s="17">
        <f t="shared" ref="N43" si="38">L43+M43</f>
        <v>5742720</v>
      </c>
      <c r="P43" s="4" t="s">
        <v>16</v>
      </c>
      <c r="Q43" s="2">
        <v>864</v>
      </c>
      <c r="R43" s="2">
        <v>432</v>
      </c>
      <c r="S43" s="2">
        <v>0</v>
      </c>
      <c r="T43" s="2">
        <v>0</v>
      </c>
      <c r="U43" s="2">
        <v>0</v>
      </c>
      <c r="V43" s="2">
        <v>0</v>
      </c>
      <c r="W43" s="2">
        <v>864</v>
      </c>
      <c r="X43" s="2">
        <v>0</v>
      </c>
      <c r="Y43" s="2">
        <v>576</v>
      </c>
      <c r="Z43" s="2">
        <v>0</v>
      </c>
      <c r="AA43" s="1">
        <f t="shared" ref="AA43" si="39">Q43+S43+U43+W43+Y43</f>
        <v>2304</v>
      </c>
      <c r="AB43" s="13">
        <f t="shared" ref="AB43" si="40">R43+T43+V43+X43+Z43</f>
        <v>432</v>
      </c>
      <c r="AC43" s="17">
        <f t="shared" ref="AC43" si="41">AA43+AB43</f>
        <v>2736</v>
      </c>
      <c r="AE43" s="4" t="s">
        <v>16</v>
      </c>
      <c r="AF43" s="2">
        <f t="shared" si="35"/>
        <v>1500.5</v>
      </c>
      <c r="AG43" s="2">
        <f t="shared" si="30"/>
        <v>6666.6666666666652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1812.8333333333337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1242.5</v>
      </c>
      <c r="AQ43" s="13">
        <f t="shared" ref="AQ43" si="43">IFERROR(M43/AB43, "N.A.")</f>
        <v>6666.6666666666652</v>
      </c>
      <c r="AR43" s="14">
        <f t="shared" ref="AR43" si="44">IFERROR(N43/AC43, "N.A.")</f>
        <v>2098.9473684210525</v>
      </c>
    </row>
    <row r="44" spans="1:44" ht="15" customHeight="1" thickBot="1" x14ac:dyDescent="0.3">
      <c r="A44" s="5" t="s">
        <v>0</v>
      </c>
      <c r="B44" s="24">
        <f>B43+C43</f>
        <v>4176431.9999999995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1566288.0000000002</v>
      </c>
      <c r="I44" s="26"/>
      <c r="J44" s="24">
        <f>J43+K43</f>
        <v>0</v>
      </c>
      <c r="K44" s="26"/>
      <c r="L44" s="24">
        <f>L43+M43</f>
        <v>5742720</v>
      </c>
      <c r="M44" s="25"/>
      <c r="N44" s="18">
        <f>B44+D44+F44+H44+J44</f>
        <v>5742720</v>
      </c>
      <c r="P44" s="5" t="s">
        <v>0</v>
      </c>
      <c r="Q44" s="24">
        <f>Q43+R43</f>
        <v>1296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864</v>
      </c>
      <c r="X44" s="26"/>
      <c r="Y44" s="24">
        <f>Y43+Z43</f>
        <v>576</v>
      </c>
      <c r="Z44" s="26"/>
      <c r="AA44" s="24">
        <f>AA43+AB43</f>
        <v>2736</v>
      </c>
      <c r="AB44" s="25"/>
      <c r="AC44" s="18">
        <f>Q44+S44+U44+W44+Y44</f>
        <v>2736</v>
      </c>
      <c r="AE44" s="5" t="s">
        <v>0</v>
      </c>
      <c r="AF44" s="27">
        <f>IFERROR(B44/Q44,"N.A.")</f>
        <v>3222.5555555555552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1812.8333333333337</v>
      </c>
      <c r="AM44" s="28"/>
      <c r="AN44" s="27">
        <f>IFERROR(J44/Y44,"N.A.")</f>
        <v>0</v>
      </c>
      <c r="AO44" s="28"/>
      <c r="AP44" s="27">
        <f>IFERROR(L44/AA44,"N.A.")</f>
        <v>2098.9473684210525</v>
      </c>
      <c r="AQ44" s="28"/>
      <c r="AR44" s="16">
        <f>IFERROR(N44/AC44, "N.A.")</f>
        <v>2098.9473684210525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>
        <v>2280320.0000000005</v>
      </c>
      <c r="I15" s="2"/>
      <c r="J15" s="2"/>
      <c r="K15" s="2"/>
      <c r="L15" s="1">
        <f>B15+D15+F15+H15+J15</f>
        <v>2280320.0000000005</v>
      </c>
      <c r="M15" s="13">
        <f>C15+E15+G15+I15+K15</f>
        <v>0</v>
      </c>
      <c r="N15" s="14">
        <f>L15+M15</f>
        <v>2280320.0000000005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1096</v>
      </c>
      <c r="X15" s="2">
        <v>0</v>
      </c>
      <c r="Y15" s="2">
        <v>0</v>
      </c>
      <c r="Z15" s="2">
        <v>0</v>
      </c>
      <c r="AA15" s="1">
        <f>Q15+S15+U15+W15+Y15</f>
        <v>1096</v>
      </c>
      <c r="AB15" s="13">
        <f>R15+T15+V15+X15+Z15</f>
        <v>0</v>
      </c>
      <c r="AC15" s="14">
        <f>AA15+AB15</f>
        <v>1096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2080.5839416058398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2080.5839416058398</v>
      </c>
      <c r="AQ15" s="13" t="str">
        <f t="shared" si="0"/>
        <v>N.A.</v>
      </c>
      <c r="AR15" s="14">
        <f t="shared" si="0"/>
        <v>2080.5839416058398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11556260.000000002</v>
      </c>
      <c r="C17" s="2">
        <v>8538820</v>
      </c>
      <c r="D17" s="2">
        <v>89440</v>
      </c>
      <c r="E17" s="2">
        <v>1070000</v>
      </c>
      <c r="F17" s="2"/>
      <c r="G17" s="2"/>
      <c r="H17" s="2"/>
      <c r="I17" s="2">
        <v>3287528</v>
      </c>
      <c r="J17" s="2">
        <v>0</v>
      </c>
      <c r="K17" s="2"/>
      <c r="L17" s="1">
        <f t="shared" si="1"/>
        <v>11645700.000000002</v>
      </c>
      <c r="M17" s="13">
        <f t="shared" si="1"/>
        <v>12896348</v>
      </c>
      <c r="N17" s="14">
        <f t="shared" si="2"/>
        <v>24542048</v>
      </c>
      <c r="P17" s="3" t="s">
        <v>14</v>
      </c>
      <c r="Q17" s="2">
        <v>3092</v>
      </c>
      <c r="R17" s="2">
        <v>2156</v>
      </c>
      <c r="S17" s="2">
        <v>208</v>
      </c>
      <c r="T17" s="2">
        <v>107</v>
      </c>
      <c r="U17" s="2">
        <v>0</v>
      </c>
      <c r="V17" s="2">
        <v>0</v>
      </c>
      <c r="W17" s="2">
        <v>0</v>
      </c>
      <c r="X17" s="2">
        <v>902</v>
      </c>
      <c r="Y17" s="2">
        <v>451</v>
      </c>
      <c r="Z17" s="2">
        <v>0</v>
      </c>
      <c r="AA17" s="1">
        <f t="shared" si="3"/>
        <v>3751</v>
      </c>
      <c r="AB17" s="13">
        <f t="shared" si="3"/>
        <v>3165</v>
      </c>
      <c r="AC17" s="14">
        <f t="shared" si="4"/>
        <v>6916</v>
      </c>
      <c r="AE17" s="3" t="s">
        <v>14</v>
      </c>
      <c r="AF17" s="2">
        <f t="shared" si="5"/>
        <v>3737.4708926261324</v>
      </c>
      <c r="AG17" s="2">
        <f t="shared" si="0"/>
        <v>3960.4916512059367</v>
      </c>
      <c r="AH17" s="2">
        <f t="shared" si="0"/>
        <v>430</v>
      </c>
      <c r="AI17" s="2">
        <f t="shared" si="0"/>
        <v>10000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3644.7095343680708</v>
      </c>
      <c r="AN17" s="2">
        <f t="shared" si="0"/>
        <v>0</v>
      </c>
      <c r="AO17" s="2" t="str">
        <f t="shared" si="0"/>
        <v>N.A.</v>
      </c>
      <c r="AP17" s="15">
        <f t="shared" si="0"/>
        <v>3104.6920821114372</v>
      </c>
      <c r="AQ17" s="13">
        <f t="shared" si="0"/>
        <v>4074.6755134281202</v>
      </c>
      <c r="AR17" s="14">
        <f t="shared" si="0"/>
        <v>3548.5899363794101</v>
      </c>
    </row>
    <row r="18" spans="1:44" ht="15" customHeight="1" thickBot="1" x14ac:dyDescent="0.3">
      <c r="A18" s="3" t="s">
        <v>15</v>
      </c>
      <c r="B18" s="2">
        <v>1148960</v>
      </c>
      <c r="C18" s="2"/>
      <c r="D18" s="2">
        <v>644140</v>
      </c>
      <c r="E18" s="2"/>
      <c r="F18" s="2"/>
      <c r="G18" s="2"/>
      <c r="H18" s="2">
        <v>223599.99999999997</v>
      </c>
      <c r="I18" s="2"/>
      <c r="J18" s="2">
        <v>0</v>
      </c>
      <c r="K18" s="2"/>
      <c r="L18" s="1">
        <f t="shared" si="1"/>
        <v>2016700</v>
      </c>
      <c r="M18" s="13">
        <f t="shared" si="1"/>
        <v>0</v>
      </c>
      <c r="N18" s="14">
        <f t="shared" si="2"/>
        <v>2016700</v>
      </c>
      <c r="P18" s="3" t="s">
        <v>15</v>
      </c>
      <c r="Q18" s="2">
        <v>480</v>
      </c>
      <c r="R18" s="2">
        <v>0</v>
      </c>
      <c r="S18" s="2">
        <v>214</v>
      </c>
      <c r="T18" s="2">
        <v>0</v>
      </c>
      <c r="U18" s="2">
        <v>0</v>
      </c>
      <c r="V18" s="2">
        <v>0</v>
      </c>
      <c r="W18" s="2">
        <v>2400</v>
      </c>
      <c r="X18" s="2">
        <v>0</v>
      </c>
      <c r="Y18" s="2">
        <v>208</v>
      </c>
      <c r="Z18" s="2">
        <v>0</v>
      </c>
      <c r="AA18" s="1">
        <f t="shared" si="3"/>
        <v>3302</v>
      </c>
      <c r="AB18" s="13">
        <f t="shared" si="3"/>
        <v>0</v>
      </c>
      <c r="AC18" s="17">
        <f t="shared" si="4"/>
        <v>3302</v>
      </c>
      <c r="AE18" s="3" t="s">
        <v>15</v>
      </c>
      <c r="AF18" s="2">
        <f t="shared" si="5"/>
        <v>2393.6666666666665</v>
      </c>
      <c r="AG18" s="2" t="str">
        <f t="shared" si="0"/>
        <v>N.A.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93.166666666666657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610.75105996365835</v>
      </c>
      <c r="AQ18" s="13" t="str">
        <f t="shared" si="0"/>
        <v>N.A.</v>
      </c>
      <c r="AR18" s="14">
        <f t="shared" si="0"/>
        <v>610.75105996365835</v>
      </c>
    </row>
    <row r="19" spans="1:44" ht="15" customHeight="1" thickBot="1" x14ac:dyDescent="0.3">
      <c r="A19" s="4" t="s">
        <v>16</v>
      </c>
      <c r="B19" s="2">
        <v>12705219.999999998</v>
      </c>
      <c r="C19" s="2">
        <v>8538820</v>
      </c>
      <c r="D19" s="2">
        <v>733580</v>
      </c>
      <c r="E19" s="2">
        <v>1070000</v>
      </c>
      <c r="F19" s="2"/>
      <c r="G19" s="2"/>
      <c r="H19" s="2">
        <v>2503920.0000000005</v>
      </c>
      <c r="I19" s="2">
        <v>3287528</v>
      </c>
      <c r="J19" s="2">
        <v>0</v>
      </c>
      <c r="K19" s="2"/>
      <c r="L19" s="1">
        <f t="shared" ref="L19" si="6">B19+D19+F19+H19+J19</f>
        <v>15942719.999999998</v>
      </c>
      <c r="M19" s="13">
        <f t="shared" ref="M19" si="7">C19+E19+G19+I19+K19</f>
        <v>12896348</v>
      </c>
      <c r="N19" s="17">
        <f t="shared" ref="N19" si="8">L19+M19</f>
        <v>28839068</v>
      </c>
      <c r="P19" s="4" t="s">
        <v>16</v>
      </c>
      <c r="Q19" s="2">
        <v>3572</v>
      </c>
      <c r="R19" s="2">
        <v>2156</v>
      </c>
      <c r="S19" s="2">
        <v>422</v>
      </c>
      <c r="T19" s="2">
        <v>107</v>
      </c>
      <c r="U19" s="2">
        <v>0</v>
      </c>
      <c r="V19" s="2">
        <v>0</v>
      </c>
      <c r="W19" s="2">
        <v>3496</v>
      </c>
      <c r="X19" s="2">
        <v>902</v>
      </c>
      <c r="Y19" s="2">
        <v>659</v>
      </c>
      <c r="Z19" s="2">
        <v>0</v>
      </c>
      <c r="AA19" s="1">
        <f t="shared" ref="AA19" si="9">Q19+S19+U19+W19+Y19</f>
        <v>8149</v>
      </c>
      <c r="AB19" s="13">
        <f t="shared" ref="AB19" si="10">R19+T19+V19+X19+Z19</f>
        <v>3165</v>
      </c>
      <c r="AC19" s="14">
        <f t="shared" ref="AC19" si="11">AA19+AB19</f>
        <v>11314</v>
      </c>
      <c r="AE19" s="4" t="s">
        <v>16</v>
      </c>
      <c r="AF19" s="2">
        <f t="shared" si="5"/>
        <v>3556.8924972004475</v>
      </c>
      <c r="AG19" s="2">
        <f t="shared" si="0"/>
        <v>3960.4916512059367</v>
      </c>
      <c r="AH19" s="2">
        <f t="shared" si="0"/>
        <v>1738.3412322274883</v>
      </c>
      <c r="AI19" s="2">
        <f t="shared" si="0"/>
        <v>10000</v>
      </c>
      <c r="AJ19" s="2" t="str">
        <f t="shared" si="0"/>
        <v>N.A.</v>
      </c>
      <c r="AK19" s="2" t="str">
        <f t="shared" si="0"/>
        <v>N.A.</v>
      </c>
      <c r="AL19" s="2">
        <f t="shared" si="0"/>
        <v>716.22425629290626</v>
      </c>
      <c r="AM19" s="2">
        <f t="shared" si="0"/>
        <v>3644.7095343680708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1956.4020125168729</v>
      </c>
      <c r="AQ19" s="13">
        <f t="shared" ref="AQ19" si="13">IFERROR(M19/AB19, "N.A.")</f>
        <v>4074.6755134281202</v>
      </c>
      <c r="AR19" s="14">
        <f t="shared" ref="AR19" si="14">IFERROR(N19/AC19, "N.A.")</f>
        <v>2548.9718932296269</v>
      </c>
    </row>
    <row r="20" spans="1:44" ht="15" customHeight="1" thickBot="1" x14ac:dyDescent="0.3">
      <c r="A20" s="5" t="s">
        <v>0</v>
      </c>
      <c r="B20" s="24">
        <f>B19+C19</f>
        <v>21244040</v>
      </c>
      <c r="C20" s="26"/>
      <c r="D20" s="24">
        <f>D19+E19</f>
        <v>1803580</v>
      </c>
      <c r="E20" s="26"/>
      <c r="F20" s="24">
        <f>F19+G19</f>
        <v>0</v>
      </c>
      <c r="G20" s="26"/>
      <c r="H20" s="24">
        <f>H19+I19</f>
        <v>5791448</v>
      </c>
      <c r="I20" s="26"/>
      <c r="J20" s="24">
        <f>J19+K19</f>
        <v>0</v>
      </c>
      <c r="K20" s="26"/>
      <c r="L20" s="24">
        <f>L19+M19</f>
        <v>28839068</v>
      </c>
      <c r="M20" s="25"/>
      <c r="N20" s="18">
        <f>B20+D20+F20+H20+J20</f>
        <v>28839068</v>
      </c>
      <c r="P20" s="5" t="s">
        <v>0</v>
      </c>
      <c r="Q20" s="24">
        <f>Q19+R19</f>
        <v>5728</v>
      </c>
      <c r="R20" s="26"/>
      <c r="S20" s="24">
        <f>S19+T19</f>
        <v>529</v>
      </c>
      <c r="T20" s="26"/>
      <c r="U20" s="24">
        <f>U19+V19</f>
        <v>0</v>
      </c>
      <c r="V20" s="26"/>
      <c r="W20" s="24">
        <f>W19+X19</f>
        <v>4398</v>
      </c>
      <c r="X20" s="26"/>
      <c r="Y20" s="24">
        <f>Y19+Z19</f>
        <v>659</v>
      </c>
      <c r="Z20" s="26"/>
      <c r="AA20" s="24">
        <f>AA19+AB19</f>
        <v>11314</v>
      </c>
      <c r="AB20" s="26"/>
      <c r="AC20" s="19">
        <f>Q20+S20+U20+W20+Y20</f>
        <v>11314</v>
      </c>
      <c r="AE20" s="5" t="s">
        <v>0</v>
      </c>
      <c r="AF20" s="27">
        <f>IFERROR(B20/Q20,"N.A.")</f>
        <v>3708.8058659217877</v>
      </c>
      <c r="AG20" s="28"/>
      <c r="AH20" s="27">
        <f>IFERROR(D20/S20,"N.A.")</f>
        <v>3409.413988657845</v>
      </c>
      <c r="AI20" s="28"/>
      <c r="AJ20" s="27" t="str">
        <f>IFERROR(F20/U20,"N.A.")</f>
        <v>N.A.</v>
      </c>
      <c r="AK20" s="28"/>
      <c r="AL20" s="27">
        <f>IFERROR(H20/W20,"N.A.")</f>
        <v>1316.8367439745339</v>
      </c>
      <c r="AM20" s="28"/>
      <c r="AN20" s="27">
        <f>IFERROR(J20/Y20,"N.A.")</f>
        <v>0</v>
      </c>
      <c r="AO20" s="28"/>
      <c r="AP20" s="27">
        <f>IFERROR(L20/AA20,"N.A.")</f>
        <v>2548.9718932296269</v>
      </c>
      <c r="AQ20" s="28"/>
      <c r="AR20" s="16">
        <f>IFERROR(N20/AC20, "N.A.")</f>
        <v>2548.9718932296269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1420719.9999999998</v>
      </c>
      <c r="I27" s="2"/>
      <c r="J27" s="2"/>
      <c r="K27" s="2"/>
      <c r="L27" s="1">
        <f>B27+D27+F27+H27+J27</f>
        <v>1420719.9999999998</v>
      </c>
      <c r="M27" s="13">
        <f>C27+E27+G27+I27+K27</f>
        <v>0</v>
      </c>
      <c r="N27" s="14">
        <f>L27+M27</f>
        <v>1420719.9999999998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480</v>
      </c>
      <c r="X27" s="2">
        <v>0</v>
      </c>
      <c r="Y27" s="2">
        <v>0</v>
      </c>
      <c r="Z27" s="2">
        <v>0</v>
      </c>
      <c r="AA27" s="1">
        <f>Q27+S27+U27+W27+Y27</f>
        <v>480</v>
      </c>
      <c r="AB27" s="13">
        <f>R27+T27+V27+X27+Z27</f>
        <v>0</v>
      </c>
      <c r="AC27" s="14">
        <f>AA27+AB27</f>
        <v>480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2959.833333333333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2959.833333333333</v>
      </c>
      <c r="AQ27" s="13" t="str">
        <f t="shared" si="15"/>
        <v>N.A.</v>
      </c>
      <c r="AR27" s="14">
        <f t="shared" si="15"/>
        <v>2959.833333333333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8518100</v>
      </c>
      <c r="C29" s="2">
        <v>6347400</v>
      </c>
      <c r="D29" s="2"/>
      <c r="E29" s="2"/>
      <c r="F29" s="2"/>
      <c r="G29" s="2"/>
      <c r="H29" s="2"/>
      <c r="I29" s="2">
        <v>1905368</v>
      </c>
      <c r="J29" s="2"/>
      <c r="K29" s="2"/>
      <c r="L29" s="1">
        <f t="shared" si="16"/>
        <v>8518100</v>
      </c>
      <c r="M29" s="13">
        <f t="shared" si="16"/>
        <v>8252768</v>
      </c>
      <c r="N29" s="14">
        <f t="shared" si="17"/>
        <v>16770868</v>
      </c>
      <c r="P29" s="3" t="s">
        <v>14</v>
      </c>
      <c r="Q29" s="2">
        <v>2198</v>
      </c>
      <c r="R29" s="2">
        <v>1390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350</v>
      </c>
      <c r="Y29" s="2">
        <v>0</v>
      </c>
      <c r="Z29" s="2">
        <v>0</v>
      </c>
      <c r="AA29" s="1">
        <f t="shared" si="18"/>
        <v>2198</v>
      </c>
      <c r="AB29" s="13">
        <f t="shared" si="18"/>
        <v>1740</v>
      </c>
      <c r="AC29" s="14">
        <f t="shared" si="19"/>
        <v>3938</v>
      </c>
      <c r="AE29" s="3" t="s">
        <v>14</v>
      </c>
      <c r="AF29" s="2">
        <f t="shared" si="20"/>
        <v>3875.3867151956324</v>
      </c>
      <c r="AG29" s="2">
        <f t="shared" si="15"/>
        <v>4566.4748201438852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5443.9085714285711</v>
      </c>
      <c r="AN29" s="2" t="str">
        <f t="shared" si="15"/>
        <v>N.A.</v>
      </c>
      <c r="AO29" s="2" t="str">
        <f t="shared" si="15"/>
        <v>N.A.</v>
      </c>
      <c r="AP29" s="15">
        <f t="shared" si="15"/>
        <v>3875.3867151956324</v>
      </c>
      <c r="AQ29" s="13">
        <f t="shared" si="15"/>
        <v>4742.9701149425291</v>
      </c>
      <c r="AR29" s="14">
        <f t="shared" si="15"/>
        <v>4258.727272727273</v>
      </c>
    </row>
    <row r="30" spans="1:44" ht="15" customHeight="1" thickBot="1" x14ac:dyDescent="0.3">
      <c r="A30" s="3" t="s">
        <v>15</v>
      </c>
      <c r="B30" s="2">
        <v>1148960</v>
      </c>
      <c r="C30" s="2"/>
      <c r="D30" s="2">
        <v>644140</v>
      </c>
      <c r="E30" s="2"/>
      <c r="F30" s="2"/>
      <c r="G30" s="2"/>
      <c r="H30" s="2">
        <v>223599.99999999997</v>
      </c>
      <c r="I30" s="2"/>
      <c r="J30" s="2">
        <v>0</v>
      </c>
      <c r="K30" s="2"/>
      <c r="L30" s="1">
        <f t="shared" si="16"/>
        <v>2016700</v>
      </c>
      <c r="M30" s="13">
        <f t="shared" si="16"/>
        <v>0</v>
      </c>
      <c r="N30" s="14">
        <f t="shared" si="17"/>
        <v>2016700</v>
      </c>
      <c r="P30" s="3" t="s">
        <v>15</v>
      </c>
      <c r="Q30" s="2">
        <v>480</v>
      </c>
      <c r="R30" s="2">
        <v>0</v>
      </c>
      <c r="S30" s="2">
        <v>214</v>
      </c>
      <c r="T30" s="2">
        <v>0</v>
      </c>
      <c r="U30" s="2">
        <v>0</v>
      </c>
      <c r="V30" s="2">
        <v>0</v>
      </c>
      <c r="W30" s="2">
        <v>2400</v>
      </c>
      <c r="X30" s="2">
        <v>0</v>
      </c>
      <c r="Y30" s="2">
        <v>208</v>
      </c>
      <c r="Z30" s="2">
        <v>0</v>
      </c>
      <c r="AA30" s="1">
        <f t="shared" si="18"/>
        <v>3302</v>
      </c>
      <c r="AB30" s="13">
        <f t="shared" si="18"/>
        <v>0</v>
      </c>
      <c r="AC30" s="17">
        <f t="shared" si="19"/>
        <v>3302</v>
      </c>
      <c r="AE30" s="3" t="s">
        <v>15</v>
      </c>
      <c r="AF30" s="2">
        <f t="shared" si="20"/>
        <v>2393.6666666666665</v>
      </c>
      <c r="AG30" s="2" t="str">
        <f t="shared" si="15"/>
        <v>N.A.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93.166666666666657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610.75105996365835</v>
      </c>
      <c r="AQ30" s="13" t="str">
        <f t="shared" si="15"/>
        <v>N.A.</v>
      </c>
      <c r="AR30" s="14">
        <f t="shared" si="15"/>
        <v>610.75105996365835</v>
      </c>
    </row>
    <row r="31" spans="1:44" ht="15" customHeight="1" thickBot="1" x14ac:dyDescent="0.3">
      <c r="A31" s="4" t="s">
        <v>16</v>
      </c>
      <c r="B31" s="2">
        <v>9667060</v>
      </c>
      <c r="C31" s="2">
        <v>6347400</v>
      </c>
      <c r="D31" s="2">
        <v>644140</v>
      </c>
      <c r="E31" s="2"/>
      <c r="F31" s="2"/>
      <c r="G31" s="2"/>
      <c r="H31" s="2">
        <v>1644320</v>
      </c>
      <c r="I31" s="2">
        <v>1905368</v>
      </c>
      <c r="J31" s="2">
        <v>0</v>
      </c>
      <c r="K31" s="2"/>
      <c r="L31" s="1">
        <f t="shared" ref="L31" si="21">B31+D31+F31+H31+J31</f>
        <v>11955520</v>
      </c>
      <c r="M31" s="13">
        <f t="shared" ref="M31" si="22">C31+E31+G31+I31+K31</f>
        <v>8252768</v>
      </c>
      <c r="N31" s="17">
        <f t="shared" ref="N31" si="23">L31+M31</f>
        <v>20208288</v>
      </c>
      <c r="P31" s="4" t="s">
        <v>16</v>
      </c>
      <c r="Q31" s="2">
        <v>2678</v>
      </c>
      <c r="R31" s="2">
        <v>1390</v>
      </c>
      <c r="S31" s="2">
        <v>214</v>
      </c>
      <c r="T31" s="2">
        <v>0</v>
      </c>
      <c r="U31" s="2">
        <v>0</v>
      </c>
      <c r="V31" s="2">
        <v>0</v>
      </c>
      <c r="W31" s="2">
        <v>2880</v>
      </c>
      <c r="X31" s="2">
        <v>350</v>
      </c>
      <c r="Y31" s="2">
        <v>208</v>
      </c>
      <c r="Z31" s="2">
        <v>0</v>
      </c>
      <c r="AA31" s="1">
        <f t="shared" ref="AA31" si="24">Q31+S31+U31+W31+Y31</f>
        <v>5980</v>
      </c>
      <c r="AB31" s="13">
        <f t="shared" ref="AB31" si="25">R31+T31+V31+X31+Z31</f>
        <v>1740</v>
      </c>
      <c r="AC31" s="14">
        <f t="shared" ref="AC31" si="26">AA31+AB31</f>
        <v>7720</v>
      </c>
      <c r="AE31" s="4" t="s">
        <v>16</v>
      </c>
      <c r="AF31" s="2">
        <f t="shared" si="20"/>
        <v>3609.8058252427186</v>
      </c>
      <c r="AG31" s="2">
        <f t="shared" si="15"/>
        <v>4566.4748201438852</v>
      </c>
      <c r="AH31" s="2">
        <f t="shared" si="15"/>
        <v>3010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570.94444444444446</v>
      </c>
      <c r="AM31" s="2">
        <f t="shared" si="15"/>
        <v>5443.9085714285711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1999.2508361204013</v>
      </c>
      <c r="AQ31" s="13">
        <f t="shared" ref="AQ31" si="28">IFERROR(M31/AB31, "N.A.")</f>
        <v>4742.9701149425291</v>
      </c>
      <c r="AR31" s="14">
        <f t="shared" ref="AR31" si="29">IFERROR(N31/AC31, "N.A.")</f>
        <v>2617.6538860103628</v>
      </c>
    </row>
    <row r="32" spans="1:44" ht="15" customHeight="1" thickBot="1" x14ac:dyDescent="0.3">
      <c r="A32" s="5" t="s">
        <v>0</v>
      </c>
      <c r="B32" s="24">
        <f>B31+C31</f>
        <v>16014460</v>
      </c>
      <c r="C32" s="26"/>
      <c r="D32" s="24">
        <f>D31+E31</f>
        <v>644140</v>
      </c>
      <c r="E32" s="26"/>
      <c r="F32" s="24">
        <f>F31+G31</f>
        <v>0</v>
      </c>
      <c r="G32" s="26"/>
      <c r="H32" s="24">
        <f>H31+I31</f>
        <v>3549688</v>
      </c>
      <c r="I32" s="26"/>
      <c r="J32" s="24">
        <f>J31+K31</f>
        <v>0</v>
      </c>
      <c r="K32" s="26"/>
      <c r="L32" s="24">
        <f>L31+M31</f>
        <v>20208288</v>
      </c>
      <c r="M32" s="25"/>
      <c r="N32" s="18">
        <f>B32+D32+F32+H32+J32</f>
        <v>20208288</v>
      </c>
      <c r="P32" s="5" t="s">
        <v>0</v>
      </c>
      <c r="Q32" s="24">
        <f>Q31+R31</f>
        <v>4068</v>
      </c>
      <c r="R32" s="26"/>
      <c r="S32" s="24">
        <f>S31+T31</f>
        <v>214</v>
      </c>
      <c r="T32" s="26"/>
      <c r="U32" s="24">
        <f>U31+V31</f>
        <v>0</v>
      </c>
      <c r="V32" s="26"/>
      <c r="W32" s="24">
        <f>W31+X31</f>
        <v>3230</v>
      </c>
      <c r="X32" s="26"/>
      <c r="Y32" s="24">
        <f>Y31+Z31</f>
        <v>208</v>
      </c>
      <c r="Z32" s="26"/>
      <c r="AA32" s="24">
        <f>AA31+AB31</f>
        <v>7720</v>
      </c>
      <c r="AB32" s="26"/>
      <c r="AC32" s="19">
        <f>Q32+S32+U32+W32+Y32</f>
        <v>7720</v>
      </c>
      <c r="AE32" s="5" t="s">
        <v>0</v>
      </c>
      <c r="AF32" s="27">
        <f>IFERROR(B32/Q32,"N.A.")</f>
        <v>3936.6912487708946</v>
      </c>
      <c r="AG32" s="28"/>
      <c r="AH32" s="27">
        <f>IFERROR(D32/S32,"N.A.")</f>
        <v>3010</v>
      </c>
      <c r="AI32" s="28"/>
      <c r="AJ32" s="27" t="str">
        <f>IFERROR(F32/U32,"N.A.")</f>
        <v>N.A.</v>
      </c>
      <c r="AK32" s="28"/>
      <c r="AL32" s="27">
        <f>IFERROR(H32/W32,"N.A.")</f>
        <v>1098.974613003096</v>
      </c>
      <c r="AM32" s="28"/>
      <c r="AN32" s="27">
        <f>IFERROR(J32/Y32,"N.A.")</f>
        <v>0</v>
      </c>
      <c r="AO32" s="28"/>
      <c r="AP32" s="27">
        <f>IFERROR(L32/AA32,"N.A.")</f>
        <v>2617.6538860103628</v>
      </c>
      <c r="AQ32" s="28"/>
      <c r="AR32" s="16">
        <f>IFERROR(N32/AC32, "N.A.")</f>
        <v>2617.6538860103628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859600</v>
      </c>
      <c r="I39" s="2"/>
      <c r="J39" s="2"/>
      <c r="K39" s="2"/>
      <c r="L39" s="1">
        <f>B39+D39+F39+H39+J39</f>
        <v>859600</v>
      </c>
      <c r="M39" s="13">
        <f>C39+E39+G39+I39+K39</f>
        <v>0</v>
      </c>
      <c r="N39" s="14">
        <f>L39+M39</f>
        <v>859600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616</v>
      </c>
      <c r="X39" s="2">
        <v>0</v>
      </c>
      <c r="Y39" s="2">
        <v>0</v>
      </c>
      <c r="Z39" s="2">
        <v>0</v>
      </c>
      <c r="AA39" s="1">
        <f>Q39+S39+U39+W39+Y39</f>
        <v>616</v>
      </c>
      <c r="AB39" s="13">
        <f>R39+T39+V39+X39+Z39</f>
        <v>0</v>
      </c>
      <c r="AC39" s="14">
        <f>AA39+AB39</f>
        <v>616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1395.4545454545455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1395.4545454545455</v>
      </c>
      <c r="AQ39" s="13" t="str">
        <f t="shared" si="30"/>
        <v>N.A.</v>
      </c>
      <c r="AR39" s="14">
        <f t="shared" si="30"/>
        <v>1395.4545454545455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3038160</v>
      </c>
      <c r="C41" s="2">
        <v>2191420</v>
      </c>
      <c r="D41" s="2">
        <v>89440</v>
      </c>
      <c r="E41" s="2">
        <v>1070000</v>
      </c>
      <c r="F41" s="2"/>
      <c r="G41" s="2"/>
      <c r="H41" s="2"/>
      <c r="I41" s="2">
        <v>1382160</v>
      </c>
      <c r="J41" s="2">
        <v>0</v>
      </c>
      <c r="K41" s="2"/>
      <c r="L41" s="1">
        <f t="shared" si="31"/>
        <v>3127600</v>
      </c>
      <c r="M41" s="13">
        <f t="shared" si="31"/>
        <v>4643580</v>
      </c>
      <c r="N41" s="14">
        <f t="shared" si="32"/>
        <v>7771180</v>
      </c>
      <c r="P41" s="3" t="s">
        <v>14</v>
      </c>
      <c r="Q41" s="2">
        <v>894</v>
      </c>
      <c r="R41" s="2">
        <v>766</v>
      </c>
      <c r="S41" s="2">
        <v>208</v>
      </c>
      <c r="T41" s="2">
        <v>107</v>
      </c>
      <c r="U41" s="2">
        <v>0</v>
      </c>
      <c r="V41" s="2">
        <v>0</v>
      </c>
      <c r="W41" s="2">
        <v>0</v>
      </c>
      <c r="X41" s="2">
        <v>552</v>
      </c>
      <c r="Y41" s="2">
        <v>451</v>
      </c>
      <c r="Z41" s="2">
        <v>0</v>
      </c>
      <c r="AA41" s="1">
        <f t="shared" si="33"/>
        <v>1553</v>
      </c>
      <c r="AB41" s="13">
        <f t="shared" si="33"/>
        <v>1425</v>
      </c>
      <c r="AC41" s="14">
        <f t="shared" si="34"/>
        <v>2978</v>
      </c>
      <c r="AE41" s="3" t="s">
        <v>14</v>
      </c>
      <c r="AF41" s="2">
        <f t="shared" si="35"/>
        <v>3398.3892617449665</v>
      </c>
      <c r="AG41" s="2">
        <f t="shared" si="30"/>
        <v>2860.8616187989555</v>
      </c>
      <c r="AH41" s="2">
        <f t="shared" si="30"/>
        <v>430</v>
      </c>
      <c r="AI41" s="2">
        <f t="shared" si="30"/>
        <v>10000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2503.913043478261</v>
      </c>
      <c r="AN41" s="2">
        <f t="shared" si="30"/>
        <v>0</v>
      </c>
      <c r="AO41" s="2" t="str">
        <f t="shared" si="30"/>
        <v>N.A.</v>
      </c>
      <c r="AP41" s="15">
        <f t="shared" si="30"/>
        <v>2013.9085640695428</v>
      </c>
      <c r="AQ41" s="13">
        <f t="shared" si="30"/>
        <v>3258.6526315789474</v>
      </c>
      <c r="AR41" s="14">
        <f t="shared" si="30"/>
        <v>2609.5298858294159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3038160</v>
      </c>
      <c r="C43" s="2">
        <v>2191420</v>
      </c>
      <c r="D43" s="2">
        <v>89440</v>
      </c>
      <c r="E43" s="2">
        <v>1070000</v>
      </c>
      <c r="F43" s="2"/>
      <c r="G43" s="2"/>
      <c r="H43" s="2">
        <v>859600</v>
      </c>
      <c r="I43" s="2">
        <v>1382160</v>
      </c>
      <c r="J43" s="2">
        <v>0</v>
      </c>
      <c r="K43" s="2"/>
      <c r="L43" s="1">
        <f t="shared" ref="L43" si="36">B43+D43+F43+H43+J43</f>
        <v>3987200</v>
      </c>
      <c r="M43" s="13">
        <f t="shared" ref="M43" si="37">C43+E43+G43+I43+K43</f>
        <v>4643580</v>
      </c>
      <c r="N43" s="17">
        <f t="shared" ref="N43" si="38">L43+M43</f>
        <v>8630780</v>
      </c>
      <c r="P43" s="4" t="s">
        <v>16</v>
      </c>
      <c r="Q43" s="2">
        <v>894</v>
      </c>
      <c r="R43" s="2">
        <v>766</v>
      </c>
      <c r="S43" s="2">
        <v>208</v>
      </c>
      <c r="T43" s="2">
        <v>107</v>
      </c>
      <c r="U43" s="2">
        <v>0</v>
      </c>
      <c r="V43" s="2">
        <v>0</v>
      </c>
      <c r="W43" s="2">
        <v>616</v>
      </c>
      <c r="X43" s="2">
        <v>552</v>
      </c>
      <c r="Y43" s="2">
        <v>451</v>
      </c>
      <c r="Z43" s="2">
        <v>0</v>
      </c>
      <c r="AA43" s="1">
        <f t="shared" ref="AA43" si="39">Q43+S43+U43+W43+Y43</f>
        <v>2169</v>
      </c>
      <c r="AB43" s="13">
        <f t="shared" ref="AB43" si="40">R43+T43+V43+X43+Z43</f>
        <v>1425</v>
      </c>
      <c r="AC43" s="17">
        <f t="shared" ref="AC43" si="41">AA43+AB43</f>
        <v>3594</v>
      </c>
      <c r="AE43" s="4" t="s">
        <v>16</v>
      </c>
      <c r="AF43" s="2">
        <f t="shared" si="35"/>
        <v>3398.3892617449665</v>
      </c>
      <c r="AG43" s="2">
        <f t="shared" si="30"/>
        <v>2860.8616187989555</v>
      </c>
      <c r="AH43" s="2">
        <f t="shared" si="30"/>
        <v>430</v>
      </c>
      <c r="AI43" s="2">
        <f t="shared" si="30"/>
        <v>10000</v>
      </c>
      <c r="AJ43" s="2" t="str">
        <f t="shared" si="30"/>
        <v>N.A.</v>
      </c>
      <c r="AK43" s="2" t="str">
        <f t="shared" si="30"/>
        <v>N.A.</v>
      </c>
      <c r="AL43" s="2">
        <f t="shared" si="30"/>
        <v>1395.4545454545455</v>
      </c>
      <c r="AM43" s="2">
        <f t="shared" si="30"/>
        <v>2503.913043478261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1838.2664822498848</v>
      </c>
      <c r="AQ43" s="13">
        <f t="shared" ref="AQ43" si="43">IFERROR(M43/AB43, "N.A.")</f>
        <v>3258.6526315789474</v>
      </c>
      <c r="AR43" s="14">
        <f t="shared" ref="AR43" si="44">IFERROR(N43/AC43, "N.A.")</f>
        <v>2401.4412910406231</v>
      </c>
    </row>
    <row r="44" spans="1:44" ht="15" customHeight="1" thickBot="1" x14ac:dyDescent="0.3">
      <c r="A44" s="5" t="s">
        <v>0</v>
      </c>
      <c r="B44" s="24">
        <f>B43+C43</f>
        <v>5229580</v>
      </c>
      <c r="C44" s="26"/>
      <c r="D44" s="24">
        <f>D43+E43</f>
        <v>1159440</v>
      </c>
      <c r="E44" s="26"/>
      <c r="F44" s="24">
        <f>F43+G43</f>
        <v>0</v>
      </c>
      <c r="G44" s="26"/>
      <c r="H44" s="24">
        <f>H43+I43</f>
        <v>2241760</v>
      </c>
      <c r="I44" s="26"/>
      <c r="J44" s="24">
        <f>J43+K43</f>
        <v>0</v>
      </c>
      <c r="K44" s="26"/>
      <c r="L44" s="24">
        <f>L43+M43</f>
        <v>8630780</v>
      </c>
      <c r="M44" s="25"/>
      <c r="N44" s="18">
        <f>B44+D44+F44+H44+J44</f>
        <v>8630780</v>
      </c>
      <c r="P44" s="5" t="s">
        <v>0</v>
      </c>
      <c r="Q44" s="24">
        <f>Q43+R43</f>
        <v>1660</v>
      </c>
      <c r="R44" s="26"/>
      <c r="S44" s="24">
        <f>S43+T43</f>
        <v>315</v>
      </c>
      <c r="T44" s="26"/>
      <c r="U44" s="24">
        <f>U43+V43</f>
        <v>0</v>
      </c>
      <c r="V44" s="26"/>
      <c r="W44" s="24">
        <f>W43+X43</f>
        <v>1168</v>
      </c>
      <c r="X44" s="26"/>
      <c r="Y44" s="24">
        <f>Y43+Z43</f>
        <v>451</v>
      </c>
      <c r="Z44" s="26"/>
      <c r="AA44" s="24">
        <f>AA43+AB43</f>
        <v>3594</v>
      </c>
      <c r="AB44" s="25"/>
      <c r="AC44" s="18">
        <f>Q44+S44+U44+W44+Y44</f>
        <v>3594</v>
      </c>
      <c r="AE44" s="5" t="s">
        <v>0</v>
      </c>
      <c r="AF44" s="27">
        <f>IFERROR(B44/Q44,"N.A.")</f>
        <v>3150.3493975903616</v>
      </c>
      <c r="AG44" s="28"/>
      <c r="AH44" s="27">
        <f>IFERROR(D44/S44,"N.A.")</f>
        <v>3680.7619047619046</v>
      </c>
      <c r="AI44" s="28"/>
      <c r="AJ44" s="27" t="str">
        <f>IFERROR(F44/U44,"N.A.")</f>
        <v>N.A.</v>
      </c>
      <c r="AK44" s="28"/>
      <c r="AL44" s="27">
        <f>IFERROR(H44/W44,"N.A.")</f>
        <v>1919.3150684931506</v>
      </c>
      <c r="AM44" s="28"/>
      <c r="AN44" s="27">
        <f>IFERROR(J44/Y44,"N.A.")</f>
        <v>0</v>
      </c>
      <c r="AO44" s="28"/>
      <c r="AP44" s="27">
        <f>IFERROR(L44/AA44,"N.A.")</f>
        <v>2401.4412910406231</v>
      </c>
      <c r="AQ44" s="28"/>
      <c r="AR44" s="16">
        <f>IFERROR(N44/AC44, "N.A.")</f>
        <v>2401.4412910406231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11697720</v>
      </c>
      <c r="C15" s="2"/>
      <c r="D15" s="2">
        <v>9445559.9999999981</v>
      </c>
      <c r="E15" s="2"/>
      <c r="F15" s="2">
        <v>4896839.9999999991</v>
      </c>
      <c r="G15" s="2"/>
      <c r="H15" s="2">
        <v>71646985</v>
      </c>
      <c r="I15" s="2"/>
      <c r="J15" s="2">
        <v>0</v>
      </c>
      <c r="K15" s="2"/>
      <c r="L15" s="1">
        <f>B15+D15+F15+H15+J15</f>
        <v>97687105</v>
      </c>
      <c r="M15" s="13">
        <f>C15+E15+G15+I15+K15</f>
        <v>0</v>
      </c>
      <c r="N15" s="14">
        <f>L15+M15</f>
        <v>97687105</v>
      </c>
      <c r="P15" s="3" t="s">
        <v>12</v>
      </c>
      <c r="Q15" s="2">
        <v>1570</v>
      </c>
      <c r="R15" s="2">
        <v>0</v>
      </c>
      <c r="S15" s="2">
        <v>2361</v>
      </c>
      <c r="T15" s="2">
        <v>0</v>
      </c>
      <c r="U15" s="2">
        <v>1398</v>
      </c>
      <c r="V15" s="2">
        <v>0</v>
      </c>
      <c r="W15" s="2">
        <v>6325</v>
      </c>
      <c r="X15" s="2">
        <v>0</v>
      </c>
      <c r="Y15" s="2">
        <v>723</v>
      </c>
      <c r="Z15" s="2">
        <v>0</v>
      </c>
      <c r="AA15" s="1">
        <f>Q15+S15+U15+W15+Y15</f>
        <v>12377</v>
      </c>
      <c r="AB15" s="13">
        <f>R15+T15+V15+X15+Z15</f>
        <v>0</v>
      </c>
      <c r="AC15" s="14">
        <f>AA15+AB15</f>
        <v>12377</v>
      </c>
      <c r="AE15" s="3" t="s">
        <v>12</v>
      </c>
      <c r="AF15" s="2">
        <f>IFERROR(B15/Q15, "N.A.")</f>
        <v>7450.7770700636938</v>
      </c>
      <c r="AG15" s="2" t="str">
        <f t="shared" ref="AG15:AR19" si="0">IFERROR(C15/R15, "N.A.")</f>
        <v>N.A.</v>
      </c>
      <c r="AH15" s="2">
        <f t="shared" si="0"/>
        <v>4000.6607369758567</v>
      </c>
      <c r="AI15" s="2" t="str">
        <f t="shared" si="0"/>
        <v>N.A.</v>
      </c>
      <c r="AJ15" s="2">
        <f t="shared" si="0"/>
        <v>3502.746781115879</v>
      </c>
      <c r="AK15" s="2" t="str">
        <f t="shared" si="0"/>
        <v>N.A.</v>
      </c>
      <c r="AL15" s="2">
        <f t="shared" si="0"/>
        <v>11327.586561264821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7892.6318978750905</v>
      </c>
      <c r="AQ15" s="13" t="str">
        <f t="shared" si="0"/>
        <v>N.A.</v>
      </c>
      <c r="AR15" s="14">
        <f t="shared" si="0"/>
        <v>7892.6318978750905</v>
      </c>
    </row>
    <row r="16" spans="1:44" ht="15" customHeight="1" thickBot="1" x14ac:dyDescent="0.3">
      <c r="A16" s="3" t="s">
        <v>13</v>
      </c>
      <c r="B16" s="2">
        <v>10635469.999999998</v>
      </c>
      <c r="C16" s="2">
        <v>777600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10635469.999999998</v>
      </c>
      <c r="M16" s="13">
        <f t="shared" si="1"/>
        <v>777600</v>
      </c>
      <c r="N16" s="14">
        <f t="shared" ref="N16:N18" si="2">L16+M16</f>
        <v>11413069.999999998</v>
      </c>
      <c r="P16" s="3" t="s">
        <v>13</v>
      </c>
      <c r="Q16" s="2">
        <v>3108</v>
      </c>
      <c r="R16" s="2">
        <v>243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3108</v>
      </c>
      <c r="AB16" s="13">
        <f t="shared" si="3"/>
        <v>243</v>
      </c>
      <c r="AC16" s="14">
        <f t="shared" ref="AC16:AC18" si="4">AA16+AB16</f>
        <v>3351</v>
      </c>
      <c r="AE16" s="3" t="s">
        <v>13</v>
      </c>
      <c r="AF16" s="2">
        <f t="shared" ref="AF16:AF19" si="5">IFERROR(B16/Q16, "N.A.")</f>
        <v>3421.9658944658941</v>
      </c>
      <c r="AG16" s="2">
        <f t="shared" si="0"/>
        <v>3200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3421.9658944658941</v>
      </c>
      <c r="AQ16" s="13">
        <f t="shared" si="0"/>
        <v>3200</v>
      </c>
      <c r="AR16" s="14">
        <f t="shared" si="0"/>
        <v>3405.8698895851981</v>
      </c>
    </row>
    <row r="17" spans="1:44" ht="15" customHeight="1" thickBot="1" x14ac:dyDescent="0.3">
      <c r="A17" s="3" t="s">
        <v>14</v>
      </c>
      <c r="B17" s="2">
        <v>99262279.999999985</v>
      </c>
      <c r="C17" s="2">
        <v>322870304.99999982</v>
      </c>
      <c r="D17" s="2">
        <v>14807408</v>
      </c>
      <c r="E17" s="2">
        <v>0</v>
      </c>
      <c r="F17" s="2"/>
      <c r="G17" s="2">
        <v>67493249.999999985</v>
      </c>
      <c r="H17" s="2"/>
      <c r="I17" s="2">
        <v>14637440</v>
      </c>
      <c r="J17" s="2">
        <v>0</v>
      </c>
      <c r="K17" s="2"/>
      <c r="L17" s="1">
        <f t="shared" si="1"/>
        <v>114069687.99999999</v>
      </c>
      <c r="M17" s="13">
        <f t="shared" si="1"/>
        <v>405000994.99999982</v>
      </c>
      <c r="N17" s="14">
        <f t="shared" si="2"/>
        <v>519070682.99999982</v>
      </c>
      <c r="P17" s="3" t="s">
        <v>14</v>
      </c>
      <c r="Q17" s="2">
        <v>18482</v>
      </c>
      <c r="R17" s="2">
        <v>51098</v>
      </c>
      <c r="S17" s="2">
        <v>3664</v>
      </c>
      <c r="T17" s="2">
        <v>212</v>
      </c>
      <c r="U17" s="2">
        <v>0</v>
      </c>
      <c r="V17" s="2">
        <v>3512</v>
      </c>
      <c r="W17" s="2">
        <v>0</v>
      </c>
      <c r="X17" s="2">
        <v>3655</v>
      </c>
      <c r="Y17" s="2">
        <v>1641</v>
      </c>
      <c r="Z17" s="2">
        <v>0</v>
      </c>
      <c r="AA17" s="1">
        <f t="shared" si="3"/>
        <v>23787</v>
      </c>
      <c r="AB17" s="13">
        <f t="shared" si="3"/>
        <v>58477</v>
      </c>
      <c r="AC17" s="14">
        <f t="shared" si="4"/>
        <v>82264</v>
      </c>
      <c r="AE17" s="3" t="s">
        <v>14</v>
      </c>
      <c r="AF17" s="2">
        <f t="shared" si="5"/>
        <v>5370.754247375824</v>
      </c>
      <c r="AG17" s="2">
        <f t="shared" si="0"/>
        <v>6318.6485772437245</v>
      </c>
      <c r="AH17" s="2">
        <f t="shared" si="0"/>
        <v>4041.3231441048033</v>
      </c>
      <c r="AI17" s="2">
        <f t="shared" si="0"/>
        <v>0</v>
      </c>
      <c r="AJ17" s="2" t="str">
        <f t="shared" si="0"/>
        <v>N.A.</v>
      </c>
      <c r="AK17" s="2">
        <f t="shared" si="0"/>
        <v>19217.89578587699</v>
      </c>
      <c r="AL17" s="2" t="str">
        <f t="shared" si="0"/>
        <v>N.A.</v>
      </c>
      <c r="AM17" s="2">
        <f t="shared" si="0"/>
        <v>4004.7715458276334</v>
      </c>
      <c r="AN17" s="2">
        <f t="shared" si="0"/>
        <v>0</v>
      </c>
      <c r="AO17" s="2" t="str">
        <f t="shared" si="0"/>
        <v>N.A.</v>
      </c>
      <c r="AP17" s="15">
        <f t="shared" si="0"/>
        <v>4795.4634043805436</v>
      </c>
      <c r="AQ17" s="13">
        <f t="shared" si="0"/>
        <v>6925.8169023718692</v>
      </c>
      <c r="AR17" s="14">
        <f t="shared" si="0"/>
        <v>6309.8157517261479</v>
      </c>
    </row>
    <row r="18" spans="1:44" ht="15" customHeight="1" thickBot="1" x14ac:dyDescent="0.3">
      <c r="A18" s="3" t="s">
        <v>15</v>
      </c>
      <c r="B18" s="2"/>
      <c r="C18" s="2"/>
      <c r="D18" s="2">
        <v>1555740</v>
      </c>
      <c r="E18" s="2"/>
      <c r="F18" s="2"/>
      <c r="G18" s="2"/>
      <c r="H18" s="2"/>
      <c r="I18" s="2"/>
      <c r="J18" s="2"/>
      <c r="K18" s="2"/>
      <c r="L18" s="1">
        <f t="shared" si="1"/>
        <v>1555740</v>
      </c>
      <c r="M18" s="13">
        <f t="shared" si="1"/>
        <v>0</v>
      </c>
      <c r="N18" s="14">
        <f t="shared" si="2"/>
        <v>1555740</v>
      </c>
      <c r="P18" s="3" t="s">
        <v>15</v>
      </c>
      <c r="Q18" s="2">
        <v>0</v>
      </c>
      <c r="R18" s="2">
        <v>0</v>
      </c>
      <c r="S18" s="2">
        <v>402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402</v>
      </c>
      <c r="AB18" s="13">
        <f t="shared" si="3"/>
        <v>0</v>
      </c>
      <c r="AC18" s="17">
        <f t="shared" si="4"/>
        <v>402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3870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3870</v>
      </c>
      <c r="AQ18" s="13" t="str">
        <f t="shared" si="0"/>
        <v>N.A.</v>
      </c>
      <c r="AR18" s="14">
        <f t="shared" si="0"/>
        <v>3870</v>
      </c>
    </row>
    <row r="19" spans="1:44" ht="15" customHeight="1" thickBot="1" x14ac:dyDescent="0.3">
      <c r="A19" s="4" t="s">
        <v>16</v>
      </c>
      <c r="B19" s="2">
        <v>121595469.99999997</v>
      </c>
      <c r="C19" s="2">
        <v>323647904.99999988</v>
      </c>
      <c r="D19" s="2">
        <v>25808707.999999996</v>
      </c>
      <c r="E19" s="2">
        <v>0</v>
      </c>
      <c r="F19" s="2">
        <v>4896839.9999999991</v>
      </c>
      <c r="G19" s="2">
        <v>67493249.999999985</v>
      </c>
      <c r="H19" s="2">
        <v>71646985</v>
      </c>
      <c r="I19" s="2">
        <v>14637440</v>
      </c>
      <c r="J19" s="2">
        <v>0</v>
      </c>
      <c r="K19" s="2"/>
      <c r="L19" s="1">
        <f t="shared" ref="L19" si="6">B19+D19+F19+H19+J19</f>
        <v>223948002.99999997</v>
      </c>
      <c r="M19" s="13">
        <f t="shared" ref="M19" si="7">C19+E19+G19+I19+K19</f>
        <v>405778594.99999988</v>
      </c>
      <c r="N19" s="17">
        <f t="shared" ref="N19" si="8">L19+M19</f>
        <v>629726597.99999988</v>
      </c>
      <c r="P19" s="4" t="s">
        <v>16</v>
      </c>
      <c r="Q19" s="2">
        <v>23160</v>
      </c>
      <c r="R19" s="2">
        <v>51341</v>
      </c>
      <c r="S19" s="2">
        <v>6427</v>
      </c>
      <c r="T19" s="2">
        <v>212</v>
      </c>
      <c r="U19" s="2">
        <v>1398</v>
      </c>
      <c r="V19" s="2">
        <v>3512</v>
      </c>
      <c r="W19" s="2">
        <v>6325</v>
      </c>
      <c r="X19" s="2">
        <v>3655</v>
      </c>
      <c r="Y19" s="2">
        <v>2364</v>
      </c>
      <c r="Z19" s="2">
        <v>0</v>
      </c>
      <c r="AA19" s="1">
        <f t="shared" ref="AA19" si="9">Q19+S19+U19+W19+Y19</f>
        <v>39674</v>
      </c>
      <c r="AB19" s="13">
        <f t="shared" ref="AB19" si="10">R19+T19+V19+X19+Z19</f>
        <v>58720</v>
      </c>
      <c r="AC19" s="14">
        <f t="shared" ref="AC19" si="11">AA19+AB19</f>
        <v>98394</v>
      </c>
      <c r="AE19" s="4" t="s">
        <v>16</v>
      </c>
      <c r="AF19" s="2">
        <f t="shared" si="5"/>
        <v>5250.2361830742648</v>
      </c>
      <c r="AG19" s="2">
        <f t="shared" si="0"/>
        <v>6303.8878284412049</v>
      </c>
      <c r="AH19" s="2">
        <f t="shared" si="0"/>
        <v>4015.6695192158077</v>
      </c>
      <c r="AI19" s="2">
        <f t="shared" si="0"/>
        <v>0</v>
      </c>
      <c r="AJ19" s="2">
        <f t="shared" si="0"/>
        <v>3502.746781115879</v>
      </c>
      <c r="AK19" s="2">
        <f t="shared" si="0"/>
        <v>19217.89578587699</v>
      </c>
      <c r="AL19" s="2">
        <f t="shared" si="0"/>
        <v>11327.586561264821</v>
      </c>
      <c r="AM19" s="2">
        <f t="shared" si="0"/>
        <v>4004.7715458276334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5644.7044159903207</v>
      </c>
      <c r="AQ19" s="13">
        <f t="shared" ref="AQ19" si="13">IFERROR(M19/AB19, "N.A.")</f>
        <v>6910.3984162125316</v>
      </c>
      <c r="AR19" s="14">
        <f t="shared" ref="AR19" si="14">IFERROR(N19/AC19, "N.A.")</f>
        <v>6400.0507957802292</v>
      </c>
    </row>
    <row r="20" spans="1:44" ht="15" customHeight="1" thickBot="1" x14ac:dyDescent="0.3">
      <c r="A20" s="5" t="s">
        <v>0</v>
      </c>
      <c r="B20" s="24">
        <f>B19+C19</f>
        <v>445243374.99999988</v>
      </c>
      <c r="C20" s="26"/>
      <c r="D20" s="24">
        <f>D19+E19</f>
        <v>25808707.999999996</v>
      </c>
      <c r="E20" s="26"/>
      <c r="F20" s="24">
        <f>F19+G19</f>
        <v>72390089.999999985</v>
      </c>
      <c r="G20" s="26"/>
      <c r="H20" s="24">
        <f>H19+I19</f>
        <v>86284425</v>
      </c>
      <c r="I20" s="26"/>
      <c r="J20" s="24">
        <f>J19+K19</f>
        <v>0</v>
      </c>
      <c r="K20" s="26"/>
      <c r="L20" s="24">
        <f>L19+M19</f>
        <v>629726597.99999988</v>
      </c>
      <c r="M20" s="25"/>
      <c r="N20" s="18">
        <f>B20+D20+F20+H20+J20</f>
        <v>629726597.99999988</v>
      </c>
      <c r="P20" s="5" t="s">
        <v>0</v>
      </c>
      <c r="Q20" s="24">
        <f>Q19+R19</f>
        <v>74501</v>
      </c>
      <c r="R20" s="26"/>
      <c r="S20" s="24">
        <f>S19+T19</f>
        <v>6639</v>
      </c>
      <c r="T20" s="26"/>
      <c r="U20" s="24">
        <f>U19+V19</f>
        <v>4910</v>
      </c>
      <c r="V20" s="26"/>
      <c r="W20" s="24">
        <f>W19+X19</f>
        <v>9980</v>
      </c>
      <c r="X20" s="26"/>
      <c r="Y20" s="24">
        <f>Y19+Z19</f>
        <v>2364</v>
      </c>
      <c r="Z20" s="26"/>
      <c r="AA20" s="24">
        <f>AA19+AB19</f>
        <v>98394</v>
      </c>
      <c r="AB20" s="26"/>
      <c r="AC20" s="19">
        <f>Q20+S20+U20+W20+Y20</f>
        <v>98394</v>
      </c>
      <c r="AE20" s="5" t="s">
        <v>0</v>
      </c>
      <c r="AF20" s="27">
        <f>IFERROR(B20/Q20,"N.A.")</f>
        <v>5976.3409215983665</v>
      </c>
      <c r="AG20" s="28"/>
      <c r="AH20" s="27">
        <f>IFERROR(D20/S20,"N.A.")</f>
        <v>3887.4390721494196</v>
      </c>
      <c r="AI20" s="28"/>
      <c r="AJ20" s="27">
        <f>IFERROR(F20/U20,"N.A.")</f>
        <v>14743.399185336046</v>
      </c>
      <c r="AK20" s="28"/>
      <c r="AL20" s="27">
        <f>IFERROR(H20/W20,"N.A.")</f>
        <v>8645.733967935872</v>
      </c>
      <c r="AM20" s="28"/>
      <c r="AN20" s="27">
        <f>IFERROR(J20/Y20,"N.A.")</f>
        <v>0</v>
      </c>
      <c r="AO20" s="28"/>
      <c r="AP20" s="27">
        <f>IFERROR(L20/AA20,"N.A.")</f>
        <v>6400.0507957802292</v>
      </c>
      <c r="AQ20" s="28"/>
      <c r="AR20" s="16">
        <f>IFERROR(N20/AC20, "N.A.")</f>
        <v>6400.0507957802292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11697720</v>
      </c>
      <c r="C27" s="2"/>
      <c r="D27" s="2">
        <v>9445559.9999999981</v>
      </c>
      <c r="E27" s="2"/>
      <c r="F27" s="2">
        <v>4896840</v>
      </c>
      <c r="G27" s="2"/>
      <c r="H27" s="2">
        <v>59102139.999999993</v>
      </c>
      <c r="I27" s="2"/>
      <c r="J27" s="2">
        <v>0</v>
      </c>
      <c r="K27" s="2"/>
      <c r="L27" s="1">
        <f>B27+D27+F27+H27+J27</f>
        <v>85142260</v>
      </c>
      <c r="M27" s="13">
        <f>C27+E27+G27+I27+K27</f>
        <v>0</v>
      </c>
      <c r="N27" s="14">
        <f>L27+M27</f>
        <v>85142260</v>
      </c>
      <c r="P27" s="3" t="s">
        <v>12</v>
      </c>
      <c r="Q27" s="2">
        <v>1570</v>
      </c>
      <c r="R27" s="2">
        <v>0</v>
      </c>
      <c r="S27" s="2">
        <v>2361</v>
      </c>
      <c r="T27" s="2">
        <v>0</v>
      </c>
      <c r="U27" s="2">
        <v>1279</v>
      </c>
      <c r="V27" s="2">
        <v>0</v>
      </c>
      <c r="W27" s="2">
        <v>3302</v>
      </c>
      <c r="X27" s="2">
        <v>0</v>
      </c>
      <c r="Y27" s="2">
        <v>446</v>
      </c>
      <c r="Z27" s="2">
        <v>0</v>
      </c>
      <c r="AA27" s="1">
        <f>Q27+S27+U27+W27+Y27</f>
        <v>8958</v>
      </c>
      <c r="AB27" s="13">
        <f>R27+T27+V27+X27+Z27</f>
        <v>0</v>
      </c>
      <c r="AC27" s="14">
        <f>AA27+AB27</f>
        <v>8958</v>
      </c>
      <c r="AE27" s="3" t="s">
        <v>12</v>
      </c>
      <c r="AF27" s="2">
        <f>IFERROR(B27/Q27, "N.A.")</f>
        <v>7450.7770700636938</v>
      </c>
      <c r="AG27" s="2" t="str">
        <f t="shared" ref="AG27:AR31" si="15">IFERROR(C27/R27, "N.A.")</f>
        <v>N.A.</v>
      </c>
      <c r="AH27" s="2">
        <f t="shared" si="15"/>
        <v>4000.6607369758567</v>
      </c>
      <c r="AI27" s="2" t="str">
        <f t="shared" si="15"/>
        <v>N.A.</v>
      </c>
      <c r="AJ27" s="2">
        <f t="shared" si="15"/>
        <v>3828.6473807662237</v>
      </c>
      <c r="AK27" s="2" t="str">
        <f t="shared" si="15"/>
        <v>N.A.</v>
      </c>
      <c r="AL27" s="2">
        <f t="shared" si="15"/>
        <v>17898.891580860083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9504.6059388256308</v>
      </c>
      <c r="AQ27" s="13" t="str">
        <f t="shared" si="15"/>
        <v>N.A.</v>
      </c>
      <c r="AR27" s="14">
        <f t="shared" si="15"/>
        <v>9504.6059388256308</v>
      </c>
    </row>
    <row r="28" spans="1:44" ht="15" customHeight="1" thickBot="1" x14ac:dyDescent="0.3">
      <c r="A28" s="3" t="s">
        <v>13</v>
      </c>
      <c r="B28" s="2">
        <v>1207440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1207440</v>
      </c>
      <c r="M28" s="13">
        <f t="shared" si="16"/>
        <v>0</v>
      </c>
      <c r="N28" s="14">
        <f t="shared" ref="N28:N30" si="17">L28+M28</f>
        <v>1207440</v>
      </c>
      <c r="P28" s="3" t="s">
        <v>13</v>
      </c>
      <c r="Q28" s="2">
        <v>312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312</v>
      </c>
      <c r="AB28" s="13">
        <f t="shared" si="18"/>
        <v>0</v>
      </c>
      <c r="AC28" s="14">
        <f t="shared" ref="AC28:AC30" si="19">AA28+AB28</f>
        <v>312</v>
      </c>
      <c r="AE28" s="3" t="s">
        <v>13</v>
      </c>
      <c r="AF28" s="2">
        <f t="shared" ref="AF28:AF31" si="20">IFERROR(B28/Q28, "N.A.")</f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3" t="str">
        <f t="shared" si="15"/>
        <v>N.A.</v>
      </c>
      <c r="AR28" s="14">
        <f t="shared" si="15"/>
        <v>3870</v>
      </c>
    </row>
    <row r="29" spans="1:44" ht="15" customHeight="1" thickBot="1" x14ac:dyDescent="0.3">
      <c r="A29" s="3" t="s">
        <v>14</v>
      </c>
      <c r="B29" s="2">
        <v>70569305.000000015</v>
      </c>
      <c r="C29" s="2">
        <v>213942255.00000003</v>
      </c>
      <c r="D29" s="2">
        <v>11379619.999999998</v>
      </c>
      <c r="E29" s="2">
        <v>0</v>
      </c>
      <c r="F29" s="2"/>
      <c r="G29" s="2">
        <v>57639249.999999993</v>
      </c>
      <c r="H29" s="2"/>
      <c r="I29" s="2">
        <v>13709439.999999998</v>
      </c>
      <c r="J29" s="2">
        <v>0</v>
      </c>
      <c r="K29" s="2"/>
      <c r="L29" s="1">
        <f t="shared" si="16"/>
        <v>81948925.000000015</v>
      </c>
      <c r="M29" s="13">
        <f t="shared" si="16"/>
        <v>285290945</v>
      </c>
      <c r="N29" s="14">
        <f t="shared" si="17"/>
        <v>367239870</v>
      </c>
      <c r="P29" s="3" t="s">
        <v>14</v>
      </c>
      <c r="Q29" s="2">
        <v>12645</v>
      </c>
      <c r="R29" s="2">
        <v>33631</v>
      </c>
      <c r="S29" s="2">
        <v>2154</v>
      </c>
      <c r="T29" s="2">
        <v>212</v>
      </c>
      <c r="U29" s="2">
        <v>0</v>
      </c>
      <c r="V29" s="2">
        <v>2226</v>
      </c>
      <c r="W29" s="2">
        <v>0</v>
      </c>
      <c r="X29" s="2">
        <v>2213</v>
      </c>
      <c r="Y29" s="2">
        <v>587</v>
      </c>
      <c r="Z29" s="2">
        <v>0</v>
      </c>
      <c r="AA29" s="1">
        <f t="shared" si="18"/>
        <v>15386</v>
      </c>
      <c r="AB29" s="13">
        <f t="shared" si="18"/>
        <v>38282</v>
      </c>
      <c r="AC29" s="14">
        <f t="shared" si="19"/>
        <v>53668</v>
      </c>
      <c r="AE29" s="3" t="s">
        <v>14</v>
      </c>
      <c r="AF29" s="2">
        <f t="shared" si="20"/>
        <v>5580.8070383550821</v>
      </c>
      <c r="AG29" s="2">
        <f t="shared" si="15"/>
        <v>6361.4598138622114</v>
      </c>
      <c r="AH29" s="2">
        <f t="shared" si="15"/>
        <v>5283.0176415970282</v>
      </c>
      <c r="AI29" s="2">
        <f t="shared" si="15"/>
        <v>0</v>
      </c>
      <c r="AJ29" s="2" t="str">
        <f t="shared" si="15"/>
        <v>N.A.</v>
      </c>
      <c r="AK29" s="2">
        <f t="shared" si="15"/>
        <v>25893.643306379152</v>
      </c>
      <c r="AL29" s="2" t="str">
        <f t="shared" si="15"/>
        <v>N.A.</v>
      </c>
      <c r="AM29" s="2">
        <f t="shared" si="15"/>
        <v>6194.9570718481691</v>
      </c>
      <c r="AN29" s="2">
        <f t="shared" si="15"/>
        <v>0</v>
      </c>
      <c r="AO29" s="2" t="str">
        <f t="shared" si="15"/>
        <v>N.A.</v>
      </c>
      <c r="AP29" s="15">
        <f t="shared" si="15"/>
        <v>5326.2007669309769</v>
      </c>
      <c r="AQ29" s="13">
        <f t="shared" si="15"/>
        <v>7452.3521498354321</v>
      </c>
      <c r="AR29" s="14">
        <f t="shared" si="15"/>
        <v>6842.8089364239395</v>
      </c>
    </row>
    <row r="30" spans="1:44" ht="15" customHeight="1" thickBot="1" x14ac:dyDescent="0.3">
      <c r="A30" s="3" t="s">
        <v>15</v>
      </c>
      <c r="B30" s="2"/>
      <c r="C30" s="2"/>
      <c r="D30" s="2">
        <v>1555740</v>
      </c>
      <c r="E30" s="2"/>
      <c r="F30" s="2"/>
      <c r="G30" s="2"/>
      <c r="H30" s="2"/>
      <c r="I30" s="2"/>
      <c r="J30" s="2"/>
      <c r="K30" s="2"/>
      <c r="L30" s="1">
        <f t="shared" si="16"/>
        <v>1555740</v>
      </c>
      <c r="M30" s="13">
        <f t="shared" si="16"/>
        <v>0</v>
      </c>
      <c r="N30" s="14">
        <f t="shared" si="17"/>
        <v>1555740</v>
      </c>
      <c r="P30" s="3" t="s">
        <v>15</v>
      </c>
      <c r="Q30" s="2">
        <v>0</v>
      </c>
      <c r="R30" s="2">
        <v>0</v>
      </c>
      <c r="S30" s="2">
        <v>402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402</v>
      </c>
      <c r="AB30" s="13">
        <f t="shared" si="18"/>
        <v>0</v>
      </c>
      <c r="AC30" s="17">
        <f t="shared" si="19"/>
        <v>402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3870</v>
      </c>
      <c r="AQ30" s="13" t="str">
        <f t="shared" si="15"/>
        <v>N.A.</v>
      </c>
      <c r="AR30" s="14">
        <f t="shared" si="15"/>
        <v>3870</v>
      </c>
    </row>
    <row r="31" spans="1:44" ht="15" customHeight="1" thickBot="1" x14ac:dyDescent="0.3">
      <c r="A31" s="4" t="s">
        <v>16</v>
      </c>
      <c r="B31" s="2">
        <v>83474465.000000015</v>
      </c>
      <c r="C31" s="2">
        <v>213942255.00000003</v>
      </c>
      <c r="D31" s="2">
        <v>22380919.999999996</v>
      </c>
      <c r="E31" s="2">
        <v>0</v>
      </c>
      <c r="F31" s="2">
        <v>4896840</v>
      </c>
      <c r="G31" s="2">
        <v>57639249.999999993</v>
      </c>
      <c r="H31" s="2">
        <v>59102139.999999993</v>
      </c>
      <c r="I31" s="2">
        <v>13709439.999999998</v>
      </c>
      <c r="J31" s="2">
        <v>0</v>
      </c>
      <c r="K31" s="2"/>
      <c r="L31" s="1">
        <f t="shared" ref="L31" si="21">B31+D31+F31+H31+J31</f>
        <v>169854365</v>
      </c>
      <c r="M31" s="13">
        <f t="shared" ref="M31" si="22">C31+E31+G31+I31+K31</f>
        <v>285290945</v>
      </c>
      <c r="N31" s="17">
        <f t="shared" ref="N31" si="23">L31+M31</f>
        <v>455145310</v>
      </c>
      <c r="P31" s="4" t="s">
        <v>16</v>
      </c>
      <c r="Q31" s="2">
        <v>14527</v>
      </c>
      <c r="R31" s="2">
        <v>33631</v>
      </c>
      <c r="S31" s="2">
        <v>4917</v>
      </c>
      <c r="T31" s="2">
        <v>212</v>
      </c>
      <c r="U31" s="2">
        <v>1279</v>
      </c>
      <c r="V31" s="2">
        <v>2226</v>
      </c>
      <c r="W31" s="2">
        <v>3302</v>
      </c>
      <c r="X31" s="2">
        <v>2213</v>
      </c>
      <c r="Y31" s="2">
        <v>1033</v>
      </c>
      <c r="Z31" s="2">
        <v>0</v>
      </c>
      <c r="AA31" s="1">
        <f t="shared" ref="AA31" si="24">Q31+S31+U31+W31+Y31</f>
        <v>25058</v>
      </c>
      <c r="AB31" s="13">
        <f t="shared" ref="AB31" si="25">R31+T31+V31+X31+Z31</f>
        <v>38282</v>
      </c>
      <c r="AC31" s="14">
        <f t="shared" ref="AC31" si="26">AA31+AB31</f>
        <v>63340</v>
      </c>
      <c r="AE31" s="4" t="s">
        <v>16</v>
      </c>
      <c r="AF31" s="2">
        <f t="shared" si="20"/>
        <v>5746.1599091347161</v>
      </c>
      <c r="AG31" s="2">
        <f t="shared" si="15"/>
        <v>6361.4598138622114</v>
      </c>
      <c r="AH31" s="2">
        <f t="shared" si="15"/>
        <v>4551.7429326825295</v>
      </c>
      <c r="AI31" s="2">
        <f t="shared" si="15"/>
        <v>0</v>
      </c>
      <c r="AJ31" s="2">
        <f t="shared" si="15"/>
        <v>3828.6473807662237</v>
      </c>
      <c r="AK31" s="2">
        <f t="shared" si="15"/>
        <v>25893.643306379152</v>
      </c>
      <c r="AL31" s="2">
        <f t="shared" si="15"/>
        <v>17898.891580860083</v>
      </c>
      <c r="AM31" s="2">
        <f t="shared" si="15"/>
        <v>6194.9570718481691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6778.4485992497403</v>
      </c>
      <c r="AQ31" s="13">
        <f t="shared" ref="AQ31" si="28">IFERROR(M31/AB31, "N.A.")</f>
        <v>7452.3521498354321</v>
      </c>
      <c r="AR31" s="14">
        <f t="shared" ref="AR31" si="29">IFERROR(N31/AC31, "N.A.")</f>
        <v>7185.748500157878</v>
      </c>
    </row>
    <row r="32" spans="1:44" ht="15" customHeight="1" thickBot="1" x14ac:dyDescent="0.3">
      <c r="A32" s="5" t="s">
        <v>0</v>
      </c>
      <c r="B32" s="24">
        <f>B31+C31</f>
        <v>297416720.00000006</v>
      </c>
      <c r="C32" s="26"/>
      <c r="D32" s="24">
        <f>D31+E31</f>
        <v>22380919.999999996</v>
      </c>
      <c r="E32" s="26"/>
      <c r="F32" s="24">
        <f>F31+G31</f>
        <v>62536089.999999993</v>
      </c>
      <c r="G32" s="26"/>
      <c r="H32" s="24">
        <f>H31+I31</f>
        <v>72811579.999999985</v>
      </c>
      <c r="I32" s="26"/>
      <c r="J32" s="24">
        <f>J31+K31</f>
        <v>0</v>
      </c>
      <c r="K32" s="26"/>
      <c r="L32" s="24">
        <f>L31+M31</f>
        <v>455145310</v>
      </c>
      <c r="M32" s="25"/>
      <c r="N32" s="18">
        <f>B32+D32+F32+H32+J32</f>
        <v>455145310.00000006</v>
      </c>
      <c r="P32" s="5" t="s">
        <v>0</v>
      </c>
      <c r="Q32" s="24">
        <f>Q31+R31</f>
        <v>48158</v>
      </c>
      <c r="R32" s="26"/>
      <c r="S32" s="24">
        <f>S31+T31</f>
        <v>5129</v>
      </c>
      <c r="T32" s="26"/>
      <c r="U32" s="24">
        <f>U31+V31</f>
        <v>3505</v>
      </c>
      <c r="V32" s="26"/>
      <c r="W32" s="24">
        <f>W31+X31</f>
        <v>5515</v>
      </c>
      <c r="X32" s="26"/>
      <c r="Y32" s="24">
        <f>Y31+Z31</f>
        <v>1033</v>
      </c>
      <c r="Z32" s="26"/>
      <c r="AA32" s="24">
        <f>AA31+AB31</f>
        <v>63340</v>
      </c>
      <c r="AB32" s="26"/>
      <c r="AC32" s="19">
        <f>Q32+S32+U32+W32+Y32</f>
        <v>63340</v>
      </c>
      <c r="AE32" s="5" t="s">
        <v>0</v>
      </c>
      <c r="AF32" s="27">
        <f>IFERROR(B32/Q32,"N.A.")</f>
        <v>6175.8528178080496</v>
      </c>
      <c r="AG32" s="28"/>
      <c r="AH32" s="27">
        <f>IFERROR(D32/S32,"N.A.")</f>
        <v>4363.6030415285622</v>
      </c>
      <c r="AI32" s="28"/>
      <c r="AJ32" s="27">
        <f>IFERROR(F32/U32,"N.A.")</f>
        <v>17841.965763195432</v>
      </c>
      <c r="AK32" s="28"/>
      <c r="AL32" s="27">
        <f>IFERROR(H32/W32,"N.A.")</f>
        <v>13202.462375339979</v>
      </c>
      <c r="AM32" s="28"/>
      <c r="AN32" s="27">
        <f>IFERROR(J32/Y32,"N.A.")</f>
        <v>0</v>
      </c>
      <c r="AO32" s="28"/>
      <c r="AP32" s="27">
        <f>IFERROR(L32/AA32,"N.A.")</f>
        <v>7185.748500157878</v>
      </c>
      <c r="AQ32" s="28"/>
      <c r="AR32" s="16">
        <f>IFERROR(N32/AC32, "N.A.")</f>
        <v>7185.7485001578789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0</v>
      </c>
      <c r="G39" s="2"/>
      <c r="H39" s="2">
        <v>12544845</v>
      </c>
      <c r="I39" s="2"/>
      <c r="J39" s="2">
        <v>0</v>
      </c>
      <c r="K39" s="2"/>
      <c r="L39" s="1">
        <f>B39+D39+F39+H39+J39</f>
        <v>12544845</v>
      </c>
      <c r="M39" s="13">
        <f>C39+E39+G39+I39+K39</f>
        <v>0</v>
      </c>
      <c r="N39" s="14">
        <f>L39+M39</f>
        <v>12544845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119</v>
      </c>
      <c r="V39" s="2">
        <v>0</v>
      </c>
      <c r="W39" s="2">
        <v>3023</v>
      </c>
      <c r="X39" s="2">
        <v>0</v>
      </c>
      <c r="Y39" s="2">
        <v>277</v>
      </c>
      <c r="Z39" s="2">
        <v>0</v>
      </c>
      <c r="AA39" s="1">
        <f>Q39+S39+U39+W39+Y39</f>
        <v>3419</v>
      </c>
      <c r="AB39" s="13">
        <f>R39+T39+V39+X39+Z39</f>
        <v>0</v>
      </c>
      <c r="AC39" s="14">
        <f>AA39+AB39</f>
        <v>3419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4149.7998676811112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3669.1561860193037</v>
      </c>
      <c r="AQ39" s="13" t="str">
        <f t="shared" si="30"/>
        <v>N.A.</v>
      </c>
      <c r="AR39" s="14">
        <f t="shared" si="30"/>
        <v>3669.1561860193037</v>
      </c>
    </row>
    <row r="40" spans="1:44" ht="15" customHeight="1" thickBot="1" x14ac:dyDescent="0.3">
      <c r="A40" s="3" t="s">
        <v>13</v>
      </c>
      <c r="B40" s="2">
        <v>9428030</v>
      </c>
      <c r="C40" s="2">
        <v>777600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9428030</v>
      </c>
      <c r="M40" s="13">
        <f t="shared" si="31"/>
        <v>777600</v>
      </c>
      <c r="N40" s="14">
        <f t="shared" ref="N40:N42" si="32">L40+M40</f>
        <v>10205630</v>
      </c>
      <c r="P40" s="3" t="s">
        <v>13</v>
      </c>
      <c r="Q40" s="2">
        <v>2796</v>
      </c>
      <c r="R40" s="2">
        <v>243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2796</v>
      </c>
      <c r="AB40" s="13">
        <f t="shared" si="33"/>
        <v>243</v>
      </c>
      <c r="AC40" s="14">
        <f t="shared" ref="AC40:AC42" si="34">AA40+AB40</f>
        <v>3039</v>
      </c>
      <c r="AE40" s="3" t="s">
        <v>13</v>
      </c>
      <c r="AF40" s="2">
        <f t="shared" ref="AF40:AF43" si="35">IFERROR(B40/Q40, "N.A.")</f>
        <v>3371.9706723891272</v>
      </c>
      <c r="AG40" s="2">
        <f t="shared" si="30"/>
        <v>3200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3371.9706723891272</v>
      </c>
      <c r="AQ40" s="13">
        <f t="shared" si="30"/>
        <v>3200</v>
      </c>
      <c r="AR40" s="14">
        <f t="shared" si="30"/>
        <v>3358.2198091477458</v>
      </c>
    </row>
    <row r="41" spans="1:44" ht="15" customHeight="1" thickBot="1" x14ac:dyDescent="0.3">
      <c r="A41" s="3" t="s">
        <v>14</v>
      </c>
      <c r="B41" s="2">
        <v>28692974.999999996</v>
      </c>
      <c r="C41" s="2">
        <v>108928049.99999999</v>
      </c>
      <c r="D41" s="2">
        <v>3427788.0000000005</v>
      </c>
      <c r="E41" s="2"/>
      <c r="F41" s="2"/>
      <c r="G41" s="2">
        <v>9854000</v>
      </c>
      <c r="H41" s="2"/>
      <c r="I41" s="2">
        <v>928000</v>
      </c>
      <c r="J41" s="2">
        <v>0</v>
      </c>
      <c r="K41" s="2"/>
      <c r="L41" s="1">
        <f t="shared" si="31"/>
        <v>32120762.999999996</v>
      </c>
      <c r="M41" s="13">
        <f t="shared" si="31"/>
        <v>119710049.99999999</v>
      </c>
      <c r="N41" s="14">
        <f t="shared" si="32"/>
        <v>151830812.99999997</v>
      </c>
      <c r="P41" s="3" t="s">
        <v>14</v>
      </c>
      <c r="Q41" s="2">
        <v>5837</v>
      </c>
      <c r="R41" s="2">
        <v>17467</v>
      </c>
      <c r="S41" s="2">
        <v>1510</v>
      </c>
      <c r="T41" s="2">
        <v>0</v>
      </c>
      <c r="U41" s="2">
        <v>0</v>
      </c>
      <c r="V41" s="2">
        <v>1286</v>
      </c>
      <c r="W41" s="2">
        <v>0</v>
      </c>
      <c r="X41" s="2">
        <v>1442</v>
      </c>
      <c r="Y41" s="2">
        <v>1054</v>
      </c>
      <c r="Z41" s="2">
        <v>0</v>
      </c>
      <c r="AA41" s="1">
        <f t="shared" si="33"/>
        <v>8401</v>
      </c>
      <c r="AB41" s="13">
        <f t="shared" si="33"/>
        <v>20195</v>
      </c>
      <c r="AC41" s="14">
        <f t="shared" si="34"/>
        <v>28596</v>
      </c>
      <c r="AE41" s="3" t="s">
        <v>14</v>
      </c>
      <c r="AF41" s="2">
        <f t="shared" si="35"/>
        <v>4915.7058420421445</v>
      </c>
      <c r="AG41" s="2">
        <f t="shared" si="30"/>
        <v>6236.2197286311321</v>
      </c>
      <c r="AH41" s="2">
        <f t="shared" si="30"/>
        <v>2270.0582781456956</v>
      </c>
      <c r="AI41" s="2" t="str">
        <f t="shared" si="30"/>
        <v>N.A.</v>
      </c>
      <c r="AJ41" s="2" t="str">
        <f t="shared" si="30"/>
        <v>N.A.</v>
      </c>
      <c r="AK41" s="2">
        <f t="shared" si="30"/>
        <v>7662.5194401244171</v>
      </c>
      <c r="AL41" s="2" t="str">
        <f t="shared" si="30"/>
        <v>N.A.</v>
      </c>
      <c r="AM41" s="2">
        <f t="shared" si="30"/>
        <v>643.5506241331484</v>
      </c>
      <c r="AN41" s="2">
        <f t="shared" si="30"/>
        <v>0</v>
      </c>
      <c r="AO41" s="2" t="str">
        <f t="shared" si="30"/>
        <v>N.A.</v>
      </c>
      <c r="AP41" s="15">
        <f t="shared" si="30"/>
        <v>3823.4451850970117</v>
      </c>
      <c r="AQ41" s="13">
        <f t="shared" si="30"/>
        <v>5927.7073533052726</v>
      </c>
      <c r="AR41" s="14">
        <f t="shared" si="30"/>
        <v>5309.5122744439768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38121005.000000007</v>
      </c>
      <c r="C43" s="2">
        <v>109705650.00000001</v>
      </c>
      <c r="D43" s="2">
        <v>3427788.0000000005</v>
      </c>
      <c r="E43" s="2"/>
      <c r="F43" s="2">
        <v>0</v>
      </c>
      <c r="G43" s="2">
        <v>9854000</v>
      </c>
      <c r="H43" s="2">
        <v>12544845</v>
      </c>
      <c r="I43" s="2">
        <v>928000</v>
      </c>
      <c r="J43" s="2">
        <v>0</v>
      </c>
      <c r="K43" s="2"/>
      <c r="L43" s="1">
        <f t="shared" ref="L43" si="36">B43+D43+F43+H43+J43</f>
        <v>54093638.000000007</v>
      </c>
      <c r="M43" s="13">
        <f t="shared" ref="M43" si="37">C43+E43+G43+I43+K43</f>
        <v>120487650.00000001</v>
      </c>
      <c r="N43" s="17">
        <f t="shared" ref="N43" si="38">L43+M43</f>
        <v>174581288.00000003</v>
      </c>
      <c r="P43" s="4" t="s">
        <v>16</v>
      </c>
      <c r="Q43" s="2">
        <v>8633</v>
      </c>
      <c r="R43" s="2">
        <v>17710</v>
      </c>
      <c r="S43" s="2">
        <v>1510</v>
      </c>
      <c r="T43" s="2">
        <v>0</v>
      </c>
      <c r="U43" s="2">
        <v>119</v>
      </c>
      <c r="V43" s="2">
        <v>1286</v>
      </c>
      <c r="W43" s="2">
        <v>3023</v>
      </c>
      <c r="X43" s="2">
        <v>1442</v>
      </c>
      <c r="Y43" s="2">
        <v>1331</v>
      </c>
      <c r="Z43" s="2">
        <v>0</v>
      </c>
      <c r="AA43" s="1">
        <f t="shared" ref="AA43" si="39">Q43+S43+U43+W43+Y43</f>
        <v>14616</v>
      </c>
      <c r="AB43" s="13">
        <f t="shared" ref="AB43" si="40">R43+T43+V43+X43+Z43</f>
        <v>20438</v>
      </c>
      <c r="AC43" s="17">
        <f t="shared" ref="AC43" si="41">AA43+AB43</f>
        <v>35054</v>
      </c>
      <c r="AE43" s="4" t="s">
        <v>16</v>
      </c>
      <c r="AF43" s="2">
        <f t="shared" si="35"/>
        <v>4415.730916251594</v>
      </c>
      <c r="AG43" s="2">
        <f t="shared" si="30"/>
        <v>6194.5595708639194</v>
      </c>
      <c r="AH43" s="2">
        <f t="shared" si="30"/>
        <v>2270.0582781456956</v>
      </c>
      <c r="AI43" s="2" t="str">
        <f t="shared" si="30"/>
        <v>N.A.</v>
      </c>
      <c r="AJ43" s="2">
        <f t="shared" si="30"/>
        <v>0</v>
      </c>
      <c r="AK43" s="2">
        <f t="shared" si="30"/>
        <v>7662.5194401244171</v>
      </c>
      <c r="AL43" s="2">
        <f t="shared" si="30"/>
        <v>4149.7998676811112</v>
      </c>
      <c r="AM43" s="2">
        <f t="shared" si="30"/>
        <v>643.5506241331484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3700.9878215654085</v>
      </c>
      <c r="AQ43" s="13">
        <f t="shared" ref="AQ43" si="43">IFERROR(M43/AB43, "N.A.")</f>
        <v>5895.2759565515225</v>
      </c>
      <c r="AR43" s="14">
        <f t="shared" ref="AR43" si="44">IFERROR(N43/AC43, "N.A.")</f>
        <v>4980.3528270668121</v>
      </c>
    </row>
    <row r="44" spans="1:44" ht="15" customHeight="1" thickBot="1" x14ac:dyDescent="0.3">
      <c r="A44" s="5" t="s">
        <v>0</v>
      </c>
      <c r="B44" s="24">
        <f>B43+C43</f>
        <v>147826655.00000003</v>
      </c>
      <c r="C44" s="26"/>
      <c r="D44" s="24">
        <f>D43+E43</f>
        <v>3427788.0000000005</v>
      </c>
      <c r="E44" s="26"/>
      <c r="F44" s="24">
        <f>F43+G43</f>
        <v>9854000</v>
      </c>
      <c r="G44" s="26"/>
      <c r="H44" s="24">
        <f>H43+I43</f>
        <v>13472845</v>
      </c>
      <c r="I44" s="26"/>
      <c r="J44" s="24">
        <f>J43+K43</f>
        <v>0</v>
      </c>
      <c r="K44" s="26"/>
      <c r="L44" s="24">
        <f>L43+M43</f>
        <v>174581288.00000003</v>
      </c>
      <c r="M44" s="25"/>
      <c r="N44" s="18">
        <f>B44+D44+F44+H44+J44</f>
        <v>174581288.00000003</v>
      </c>
      <c r="P44" s="5" t="s">
        <v>0</v>
      </c>
      <c r="Q44" s="24">
        <f>Q43+R43</f>
        <v>26343</v>
      </c>
      <c r="R44" s="26"/>
      <c r="S44" s="24">
        <f>S43+T43</f>
        <v>1510</v>
      </c>
      <c r="T44" s="26"/>
      <c r="U44" s="24">
        <f>U43+V43</f>
        <v>1405</v>
      </c>
      <c r="V44" s="26"/>
      <c r="W44" s="24">
        <f>W43+X43</f>
        <v>4465</v>
      </c>
      <c r="X44" s="26"/>
      <c r="Y44" s="24">
        <f>Y43+Z43</f>
        <v>1331</v>
      </c>
      <c r="Z44" s="26"/>
      <c r="AA44" s="24">
        <f>AA43+AB43</f>
        <v>35054</v>
      </c>
      <c r="AB44" s="25"/>
      <c r="AC44" s="18">
        <f>Q44+S44+U44+W44+Y44</f>
        <v>35054</v>
      </c>
      <c r="AE44" s="5" t="s">
        <v>0</v>
      </c>
      <c r="AF44" s="27">
        <f>IFERROR(B44/Q44,"N.A.")</f>
        <v>5611.6104847587603</v>
      </c>
      <c r="AG44" s="28"/>
      <c r="AH44" s="27">
        <f>IFERROR(D44/S44,"N.A.")</f>
        <v>2270.0582781456956</v>
      </c>
      <c r="AI44" s="28"/>
      <c r="AJ44" s="27">
        <f>IFERROR(F44/U44,"N.A.")</f>
        <v>7013.5231316725976</v>
      </c>
      <c r="AK44" s="28"/>
      <c r="AL44" s="27">
        <f>IFERROR(H44/W44,"N.A.")</f>
        <v>3017.434490481523</v>
      </c>
      <c r="AM44" s="28"/>
      <c r="AN44" s="27">
        <f>IFERROR(J44/Y44,"N.A.")</f>
        <v>0</v>
      </c>
      <c r="AO44" s="28"/>
      <c r="AP44" s="27">
        <f>IFERROR(L44/AA44,"N.A.")</f>
        <v>4980.3528270668121</v>
      </c>
      <c r="AQ44" s="28"/>
      <c r="AR44" s="16">
        <f>IFERROR(N44/AC44, "N.A.")</f>
        <v>4980.3528270668121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470400</v>
      </c>
      <c r="C15" s="2"/>
      <c r="D15" s="2">
        <v>1934520</v>
      </c>
      <c r="E15" s="2"/>
      <c r="F15" s="2"/>
      <c r="G15" s="2"/>
      <c r="H15" s="2">
        <v>1024002</v>
      </c>
      <c r="I15" s="2"/>
      <c r="J15" s="2"/>
      <c r="K15" s="2"/>
      <c r="L15" s="1">
        <f>B15+D15+F15+H15+J15</f>
        <v>3428922</v>
      </c>
      <c r="M15" s="13">
        <f>C15+E15+G15+I15+K15</f>
        <v>0</v>
      </c>
      <c r="N15" s="14">
        <f>L15+M15</f>
        <v>3428922</v>
      </c>
      <c r="P15" s="3" t="s">
        <v>12</v>
      </c>
      <c r="Q15" s="2">
        <v>196</v>
      </c>
      <c r="R15" s="2">
        <v>0</v>
      </c>
      <c r="S15" s="2">
        <v>196</v>
      </c>
      <c r="T15" s="2">
        <v>0</v>
      </c>
      <c r="U15" s="2">
        <v>0</v>
      </c>
      <c r="V15" s="2">
        <v>0</v>
      </c>
      <c r="W15" s="2">
        <v>392</v>
      </c>
      <c r="X15" s="2">
        <v>0</v>
      </c>
      <c r="Y15" s="2">
        <v>0</v>
      </c>
      <c r="Z15" s="2">
        <v>0</v>
      </c>
      <c r="AA15" s="1">
        <f>Q15+S15+U15+W15+Y15</f>
        <v>784</v>
      </c>
      <c r="AB15" s="13">
        <f>R15+T15+V15+X15+Z15</f>
        <v>0</v>
      </c>
      <c r="AC15" s="14">
        <f>AA15+AB15</f>
        <v>784</v>
      </c>
      <c r="AE15" s="3" t="s">
        <v>12</v>
      </c>
      <c r="AF15" s="2">
        <f>IFERROR(B15/Q15, "N.A.")</f>
        <v>2400</v>
      </c>
      <c r="AG15" s="2" t="str">
        <f t="shared" ref="AG15:AR19" si="0">IFERROR(C15/R15, "N.A.")</f>
        <v>N.A.</v>
      </c>
      <c r="AH15" s="2">
        <f t="shared" si="0"/>
        <v>9870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2612.25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4373.625</v>
      </c>
      <c r="AQ15" s="13" t="str">
        <f t="shared" si="0"/>
        <v>N.A.</v>
      </c>
      <c r="AR15" s="14">
        <f t="shared" si="0"/>
        <v>4373.625</v>
      </c>
    </row>
    <row r="16" spans="1:44" ht="15" customHeight="1" thickBot="1" x14ac:dyDescent="0.3">
      <c r="A16" s="3" t="s">
        <v>13</v>
      </c>
      <c r="B16" s="2">
        <v>1470000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1470000</v>
      </c>
      <c r="M16" s="13">
        <f t="shared" si="1"/>
        <v>0</v>
      </c>
      <c r="N16" s="14">
        <f t="shared" ref="N16:N18" si="2">L16+M16</f>
        <v>1470000</v>
      </c>
      <c r="P16" s="3" t="s">
        <v>13</v>
      </c>
      <c r="Q16" s="2">
        <v>490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490</v>
      </c>
      <c r="AB16" s="13">
        <f t="shared" si="3"/>
        <v>0</v>
      </c>
      <c r="AC16" s="14">
        <f t="shared" ref="AC16:AC18" si="4">AA16+AB16</f>
        <v>490</v>
      </c>
      <c r="AE16" s="3" t="s">
        <v>13</v>
      </c>
      <c r="AF16" s="2">
        <f t="shared" ref="AF16:AF19" si="5">IFERROR(B16/Q16, "N.A.")</f>
        <v>3000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3000</v>
      </c>
      <c r="AQ16" s="13" t="str">
        <f t="shared" si="0"/>
        <v>N.A.</v>
      </c>
      <c r="AR16" s="14">
        <f t="shared" si="0"/>
        <v>3000</v>
      </c>
    </row>
    <row r="17" spans="1:44" ht="15" customHeight="1" thickBot="1" x14ac:dyDescent="0.3">
      <c r="A17" s="3" t="s">
        <v>14</v>
      </c>
      <c r="B17" s="2">
        <v>2526440</v>
      </c>
      <c r="C17" s="2">
        <v>10113600</v>
      </c>
      <c r="D17" s="2"/>
      <c r="E17" s="2">
        <v>78400</v>
      </c>
      <c r="F17" s="2"/>
      <c r="G17" s="2"/>
      <c r="H17" s="2"/>
      <c r="I17" s="2">
        <v>842800</v>
      </c>
      <c r="J17" s="2"/>
      <c r="K17" s="2"/>
      <c r="L17" s="1">
        <f t="shared" si="1"/>
        <v>2526440</v>
      </c>
      <c r="M17" s="13">
        <f t="shared" si="1"/>
        <v>11034800</v>
      </c>
      <c r="N17" s="14">
        <f t="shared" si="2"/>
        <v>13561240</v>
      </c>
      <c r="P17" s="3" t="s">
        <v>14</v>
      </c>
      <c r="Q17" s="2">
        <v>490</v>
      </c>
      <c r="R17" s="2">
        <v>1960</v>
      </c>
      <c r="S17" s="2">
        <v>0</v>
      </c>
      <c r="T17" s="2">
        <v>98</v>
      </c>
      <c r="U17" s="2">
        <v>0</v>
      </c>
      <c r="V17" s="2">
        <v>0</v>
      </c>
      <c r="W17" s="2">
        <v>0</v>
      </c>
      <c r="X17" s="2">
        <v>98</v>
      </c>
      <c r="Y17" s="2">
        <v>0</v>
      </c>
      <c r="Z17" s="2">
        <v>0</v>
      </c>
      <c r="AA17" s="1">
        <f t="shared" si="3"/>
        <v>490</v>
      </c>
      <c r="AB17" s="13">
        <f t="shared" si="3"/>
        <v>2156</v>
      </c>
      <c r="AC17" s="14">
        <f t="shared" si="4"/>
        <v>2646</v>
      </c>
      <c r="AE17" s="3" t="s">
        <v>14</v>
      </c>
      <c r="AF17" s="2">
        <f t="shared" si="5"/>
        <v>5156</v>
      </c>
      <c r="AG17" s="2">
        <f t="shared" si="0"/>
        <v>5160</v>
      </c>
      <c r="AH17" s="2" t="str">
        <f t="shared" si="0"/>
        <v>N.A.</v>
      </c>
      <c r="AI17" s="2">
        <f t="shared" si="0"/>
        <v>800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8600</v>
      </c>
      <c r="AN17" s="2" t="str">
        <f t="shared" si="0"/>
        <v>N.A.</v>
      </c>
      <c r="AO17" s="2" t="str">
        <f t="shared" si="0"/>
        <v>N.A.</v>
      </c>
      <c r="AP17" s="15">
        <f t="shared" si="0"/>
        <v>5156</v>
      </c>
      <c r="AQ17" s="13">
        <f t="shared" si="0"/>
        <v>5118.181818181818</v>
      </c>
      <c r="AR17" s="14">
        <f t="shared" si="0"/>
        <v>5125.1851851851852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4466840</v>
      </c>
      <c r="C19" s="2">
        <v>10113600</v>
      </c>
      <c r="D19" s="2">
        <v>1934520</v>
      </c>
      <c r="E19" s="2">
        <v>78400</v>
      </c>
      <c r="F19" s="2"/>
      <c r="G19" s="2"/>
      <c r="H19" s="2">
        <v>1024002</v>
      </c>
      <c r="I19" s="2">
        <v>842800</v>
      </c>
      <c r="J19" s="2"/>
      <c r="K19" s="2"/>
      <c r="L19" s="1">
        <f t="shared" ref="L19" si="6">B19+D19+F19+H19+J19</f>
        <v>7425362</v>
      </c>
      <c r="M19" s="13">
        <f t="shared" ref="M19" si="7">C19+E19+G19+I19+K19</f>
        <v>11034800</v>
      </c>
      <c r="N19" s="17">
        <f t="shared" ref="N19" si="8">L19+M19</f>
        <v>18460162</v>
      </c>
      <c r="P19" s="4" t="s">
        <v>16</v>
      </c>
      <c r="Q19" s="2">
        <v>1176</v>
      </c>
      <c r="R19" s="2">
        <v>1960</v>
      </c>
      <c r="S19" s="2">
        <v>196</v>
      </c>
      <c r="T19" s="2">
        <v>98</v>
      </c>
      <c r="U19" s="2">
        <v>0</v>
      </c>
      <c r="V19" s="2">
        <v>0</v>
      </c>
      <c r="W19" s="2">
        <v>392</v>
      </c>
      <c r="X19" s="2">
        <v>98</v>
      </c>
      <c r="Y19" s="2">
        <v>0</v>
      </c>
      <c r="Z19" s="2">
        <v>0</v>
      </c>
      <c r="AA19" s="1">
        <f t="shared" ref="AA19" si="9">Q19+S19+U19+W19+Y19</f>
        <v>1764</v>
      </c>
      <c r="AB19" s="13">
        <f t="shared" ref="AB19" si="10">R19+T19+V19+X19+Z19</f>
        <v>2156</v>
      </c>
      <c r="AC19" s="14">
        <f t="shared" ref="AC19" si="11">AA19+AB19</f>
        <v>3920</v>
      </c>
      <c r="AE19" s="4" t="s">
        <v>16</v>
      </c>
      <c r="AF19" s="2">
        <f t="shared" si="5"/>
        <v>3798.3333333333335</v>
      </c>
      <c r="AG19" s="2">
        <f t="shared" si="0"/>
        <v>5160</v>
      </c>
      <c r="AH19" s="2">
        <f t="shared" si="0"/>
        <v>9870</v>
      </c>
      <c r="AI19" s="2">
        <f t="shared" si="0"/>
        <v>800</v>
      </c>
      <c r="AJ19" s="2" t="str">
        <f t="shared" si="0"/>
        <v>N.A.</v>
      </c>
      <c r="AK19" s="2" t="str">
        <f t="shared" si="0"/>
        <v>N.A.</v>
      </c>
      <c r="AL19" s="2">
        <f t="shared" si="0"/>
        <v>2612.25</v>
      </c>
      <c r="AM19" s="2">
        <f t="shared" si="0"/>
        <v>8600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4209.3888888888887</v>
      </c>
      <c r="AQ19" s="13">
        <f t="shared" ref="AQ19" si="13">IFERROR(M19/AB19, "N.A.")</f>
        <v>5118.181818181818</v>
      </c>
      <c r="AR19" s="14">
        <f t="shared" ref="AR19" si="14">IFERROR(N19/AC19, "N.A.")</f>
        <v>4709.2250000000004</v>
      </c>
    </row>
    <row r="20" spans="1:44" ht="15" customHeight="1" thickBot="1" x14ac:dyDescent="0.3">
      <c r="A20" s="5" t="s">
        <v>0</v>
      </c>
      <c r="B20" s="24">
        <f>B19+C19</f>
        <v>14580440</v>
      </c>
      <c r="C20" s="26"/>
      <c r="D20" s="24">
        <f>D19+E19</f>
        <v>2012920</v>
      </c>
      <c r="E20" s="26"/>
      <c r="F20" s="24">
        <f>F19+G19</f>
        <v>0</v>
      </c>
      <c r="G20" s="26"/>
      <c r="H20" s="24">
        <f>H19+I19</f>
        <v>1866802</v>
      </c>
      <c r="I20" s="26"/>
      <c r="J20" s="24">
        <f>J19+K19</f>
        <v>0</v>
      </c>
      <c r="K20" s="26"/>
      <c r="L20" s="24">
        <f>L19+M19</f>
        <v>18460162</v>
      </c>
      <c r="M20" s="25"/>
      <c r="N20" s="18">
        <f>B20+D20+F20+H20+J20</f>
        <v>18460162</v>
      </c>
      <c r="P20" s="5" t="s">
        <v>0</v>
      </c>
      <c r="Q20" s="24">
        <f>Q19+R19</f>
        <v>3136</v>
      </c>
      <c r="R20" s="26"/>
      <c r="S20" s="24">
        <f>S19+T19</f>
        <v>294</v>
      </c>
      <c r="T20" s="26"/>
      <c r="U20" s="24">
        <f>U19+V19</f>
        <v>0</v>
      </c>
      <c r="V20" s="26"/>
      <c r="W20" s="24">
        <f>W19+X19</f>
        <v>490</v>
      </c>
      <c r="X20" s="26"/>
      <c r="Y20" s="24">
        <f>Y19+Z19</f>
        <v>0</v>
      </c>
      <c r="Z20" s="26"/>
      <c r="AA20" s="24">
        <f>AA19+AB19</f>
        <v>3920</v>
      </c>
      <c r="AB20" s="26"/>
      <c r="AC20" s="19">
        <f>Q20+S20+U20+W20+Y20</f>
        <v>3920</v>
      </c>
      <c r="AE20" s="5" t="s">
        <v>0</v>
      </c>
      <c r="AF20" s="27">
        <f>IFERROR(B20/Q20,"N.A.")</f>
        <v>4649.375</v>
      </c>
      <c r="AG20" s="28"/>
      <c r="AH20" s="27">
        <f>IFERROR(D20/S20,"N.A.")</f>
        <v>6846.666666666667</v>
      </c>
      <c r="AI20" s="28"/>
      <c r="AJ20" s="27" t="str">
        <f>IFERROR(F20/U20,"N.A.")</f>
        <v>N.A.</v>
      </c>
      <c r="AK20" s="28"/>
      <c r="AL20" s="27">
        <f>IFERROR(H20/W20,"N.A.")</f>
        <v>3809.8</v>
      </c>
      <c r="AM20" s="28"/>
      <c r="AN20" s="27" t="str">
        <f>IFERROR(J20/Y20,"N.A.")</f>
        <v>N.A.</v>
      </c>
      <c r="AO20" s="28"/>
      <c r="AP20" s="27">
        <f>IFERROR(L20/AA20,"N.A.")</f>
        <v>4709.2250000000004</v>
      </c>
      <c r="AQ20" s="28"/>
      <c r="AR20" s="16">
        <f>IFERROR(N20/AC20, "N.A.")</f>
        <v>4709.2250000000004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235200</v>
      </c>
      <c r="C27" s="2"/>
      <c r="D27" s="2">
        <v>1934520</v>
      </c>
      <c r="E27" s="2"/>
      <c r="F27" s="2"/>
      <c r="G27" s="2"/>
      <c r="H27" s="2">
        <v>400330</v>
      </c>
      <c r="I27" s="2"/>
      <c r="J27" s="2"/>
      <c r="K27" s="2"/>
      <c r="L27" s="1">
        <f>B27+D27+F27+H27+J27</f>
        <v>2570050</v>
      </c>
      <c r="M27" s="13">
        <f>C27+E27+G27+I27+K27</f>
        <v>0</v>
      </c>
      <c r="N27" s="14">
        <f>L27+M27</f>
        <v>2570050</v>
      </c>
      <c r="P27" s="3" t="s">
        <v>12</v>
      </c>
      <c r="Q27" s="2">
        <v>98</v>
      </c>
      <c r="R27" s="2">
        <v>0</v>
      </c>
      <c r="S27" s="2">
        <v>196</v>
      </c>
      <c r="T27" s="2">
        <v>0</v>
      </c>
      <c r="U27" s="2">
        <v>0</v>
      </c>
      <c r="V27" s="2">
        <v>0</v>
      </c>
      <c r="W27" s="2">
        <v>196</v>
      </c>
      <c r="X27" s="2">
        <v>0</v>
      </c>
      <c r="Y27" s="2">
        <v>0</v>
      </c>
      <c r="Z27" s="2">
        <v>0</v>
      </c>
      <c r="AA27" s="1">
        <f>Q27+S27+U27+W27+Y27</f>
        <v>490</v>
      </c>
      <c r="AB27" s="13">
        <f>R27+T27+V27+X27+Z27</f>
        <v>0</v>
      </c>
      <c r="AC27" s="14">
        <f>AA27+AB27</f>
        <v>490</v>
      </c>
      <c r="AE27" s="3" t="s">
        <v>12</v>
      </c>
      <c r="AF27" s="2">
        <f>IFERROR(B27/Q27, "N.A.")</f>
        <v>2400</v>
      </c>
      <c r="AG27" s="2" t="str">
        <f t="shared" ref="AG27:AR31" si="15">IFERROR(C27/R27, "N.A.")</f>
        <v>N.A.</v>
      </c>
      <c r="AH27" s="2">
        <f t="shared" si="15"/>
        <v>9870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2042.5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5245</v>
      </c>
      <c r="AQ27" s="13" t="str">
        <f t="shared" si="15"/>
        <v>N.A.</v>
      </c>
      <c r="AR27" s="14">
        <f t="shared" si="15"/>
        <v>5245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2273600</v>
      </c>
      <c r="C29" s="2">
        <v>6938400.0000000009</v>
      </c>
      <c r="D29" s="2"/>
      <c r="E29" s="2">
        <v>78400</v>
      </c>
      <c r="F29" s="2"/>
      <c r="G29" s="2"/>
      <c r="H29" s="2"/>
      <c r="I29" s="2">
        <v>842800</v>
      </c>
      <c r="J29" s="2"/>
      <c r="K29" s="2"/>
      <c r="L29" s="1">
        <f t="shared" si="16"/>
        <v>2273600</v>
      </c>
      <c r="M29" s="13">
        <f t="shared" si="16"/>
        <v>7859600.0000000009</v>
      </c>
      <c r="N29" s="14">
        <f t="shared" si="17"/>
        <v>10133200</v>
      </c>
      <c r="P29" s="3" t="s">
        <v>14</v>
      </c>
      <c r="Q29" s="2">
        <v>392</v>
      </c>
      <c r="R29" s="2">
        <v>1274</v>
      </c>
      <c r="S29" s="2">
        <v>0</v>
      </c>
      <c r="T29" s="2">
        <v>98</v>
      </c>
      <c r="U29" s="2">
        <v>0</v>
      </c>
      <c r="V29" s="2">
        <v>0</v>
      </c>
      <c r="W29" s="2">
        <v>0</v>
      </c>
      <c r="X29" s="2">
        <v>98</v>
      </c>
      <c r="Y29" s="2">
        <v>0</v>
      </c>
      <c r="Z29" s="2">
        <v>0</v>
      </c>
      <c r="AA29" s="1">
        <f t="shared" si="18"/>
        <v>392</v>
      </c>
      <c r="AB29" s="13">
        <f t="shared" si="18"/>
        <v>1470</v>
      </c>
      <c r="AC29" s="14">
        <f t="shared" si="19"/>
        <v>1862</v>
      </c>
      <c r="AE29" s="3" t="s">
        <v>14</v>
      </c>
      <c r="AF29" s="2">
        <f t="shared" si="20"/>
        <v>5800</v>
      </c>
      <c r="AG29" s="2">
        <f t="shared" si="15"/>
        <v>5446.1538461538466</v>
      </c>
      <c r="AH29" s="2" t="str">
        <f t="shared" si="15"/>
        <v>N.A.</v>
      </c>
      <c r="AI29" s="2">
        <f t="shared" si="15"/>
        <v>800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5800</v>
      </c>
      <c r="AQ29" s="13">
        <f t="shared" si="15"/>
        <v>5346.666666666667</v>
      </c>
      <c r="AR29" s="14">
        <f t="shared" si="15"/>
        <v>5442.105263157895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2508800</v>
      </c>
      <c r="C31" s="2">
        <v>6938400.0000000009</v>
      </c>
      <c r="D31" s="2">
        <v>1934520</v>
      </c>
      <c r="E31" s="2">
        <v>78400</v>
      </c>
      <c r="F31" s="2"/>
      <c r="G31" s="2"/>
      <c r="H31" s="2">
        <v>400330</v>
      </c>
      <c r="I31" s="2">
        <v>842800</v>
      </c>
      <c r="J31" s="2"/>
      <c r="K31" s="2"/>
      <c r="L31" s="1">
        <f t="shared" ref="L31" si="21">B31+D31+F31+H31+J31</f>
        <v>4843650</v>
      </c>
      <c r="M31" s="13">
        <f t="shared" ref="M31" si="22">C31+E31+G31+I31+K31</f>
        <v>7859600.0000000009</v>
      </c>
      <c r="N31" s="17">
        <f t="shared" ref="N31" si="23">L31+M31</f>
        <v>12703250</v>
      </c>
      <c r="P31" s="4" t="s">
        <v>16</v>
      </c>
      <c r="Q31" s="2">
        <v>490</v>
      </c>
      <c r="R31" s="2">
        <v>1274</v>
      </c>
      <c r="S31" s="2">
        <v>196</v>
      </c>
      <c r="T31" s="2">
        <v>98</v>
      </c>
      <c r="U31" s="2">
        <v>0</v>
      </c>
      <c r="V31" s="2">
        <v>0</v>
      </c>
      <c r="W31" s="2">
        <v>196</v>
      </c>
      <c r="X31" s="2">
        <v>98</v>
      </c>
      <c r="Y31" s="2">
        <v>0</v>
      </c>
      <c r="Z31" s="2">
        <v>0</v>
      </c>
      <c r="AA31" s="1">
        <f t="shared" ref="AA31" si="24">Q31+S31+U31+W31+Y31</f>
        <v>882</v>
      </c>
      <c r="AB31" s="13">
        <f t="shared" ref="AB31" si="25">R31+T31+V31+X31+Z31</f>
        <v>1470</v>
      </c>
      <c r="AC31" s="14">
        <f t="shared" ref="AC31" si="26">AA31+AB31</f>
        <v>2352</v>
      </c>
      <c r="AE31" s="4" t="s">
        <v>16</v>
      </c>
      <c r="AF31" s="2">
        <f t="shared" si="20"/>
        <v>5120</v>
      </c>
      <c r="AG31" s="2">
        <f t="shared" si="15"/>
        <v>5446.1538461538466</v>
      </c>
      <c r="AH31" s="2">
        <f t="shared" si="15"/>
        <v>9870</v>
      </c>
      <c r="AI31" s="2">
        <f t="shared" si="15"/>
        <v>800</v>
      </c>
      <c r="AJ31" s="2" t="str">
        <f t="shared" si="15"/>
        <v>N.A.</v>
      </c>
      <c r="AK31" s="2" t="str">
        <f t="shared" si="15"/>
        <v>N.A.</v>
      </c>
      <c r="AL31" s="2">
        <f t="shared" si="15"/>
        <v>2042.5</v>
      </c>
      <c r="AM31" s="2">
        <f t="shared" si="15"/>
        <v>8600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5491.666666666667</v>
      </c>
      <c r="AQ31" s="13">
        <f t="shared" ref="AQ31" si="28">IFERROR(M31/AB31, "N.A.")</f>
        <v>5346.666666666667</v>
      </c>
      <c r="AR31" s="14">
        <f t="shared" ref="AR31" si="29">IFERROR(N31/AC31, "N.A.")</f>
        <v>5401.041666666667</v>
      </c>
    </row>
    <row r="32" spans="1:44" ht="15" customHeight="1" thickBot="1" x14ac:dyDescent="0.3">
      <c r="A32" s="5" t="s">
        <v>0</v>
      </c>
      <c r="B32" s="24">
        <f>B31+C31</f>
        <v>9447200</v>
      </c>
      <c r="C32" s="26"/>
      <c r="D32" s="24">
        <f>D31+E31</f>
        <v>2012920</v>
      </c>
      <c r="E32" s="26"/>
      <c r="F32" s="24">
        <f>F31+G31</f>
        <v>0</v>
      </c>
      <c r="G32" s="26"/>
      <c r="H32" s="24">
        <f>H31+I31</f>
        <v>1243130</v>
      </c>
      <c r="I32" s="26"/>
      <c r="J32" s="24">
        <f>J31+K31</f>
        <v>0</v>
      </c>
      <c r="K32" s="26"/>
      <c r="L32" s="24">
        <f>L31+M31</f>
        <v>12703250</v>
      </c>
      <c r="M32" s="25"/>
      <c r="N32" s="18">
        <f>B32+D32+F32+H32+J32</f>
        <v>12703250</v>
      </c>
      <c r="P32" s="5" t="s">
        <v>0</v>
      </c>
      <c r="Q32" s="24">
        <f>Q31+R31</f>
        <v>1764</v>
      </c>
      <c r="R32" s="26"/>
      <c r="S32" s="24">
        <f>S31+T31</f>
        <v>294</v>
      </c>
      <c r="T32" s="26"/>
      <c r="U32" s="24">
        <f>U31+V31</f>
        <v>0</v>
      </c>
      <c r="V32" s="26"/>
      <c r="W32" s="24">
        <f>W31+X31</f>
        <v>294</v>
      </c>
      <c r="X32" s="26"/>
      <c r="Y32" s="24">
        <f>Y31+Z31</f>
        <v>0</v>
      </c>
      <c r="Z32" s="26"/>
      <c r="AA32" s="24">
        <f>AA31+AB31</f>
        <v>2352</v>
      </c>
      <c r="AB32" s="26"/>
      <c r="AC32" s="19">
        <f>Q32+S32+U32+W32+Y32</f>
        <v>2352</v>
      </c>
      <c r="AE32" s="5" t="s">
        <v>0</v>
      </c>
      <c r="AF32" s="27">
        <f>IFERROR(B32/Q32,"N.A.")</f>
        <v>5355.5555555555557</v>
      </c>
      <c r="AG32" s="28"/>
      <c r="AH32" s="27">
        <f>IFERROR(D32/S32,"N.A.")</f>
        <v>6846.666666666667</v>
      </c>
      <c r="AI32" s="28"/>
      <c r="AJ32" s="27" t="str">
        <f>IFERROR(F32/U32,"N.A.")</f>
        <v>N.A.</v>
      </c>
      <c r="AK32" s="28"/>
      <c r="AL32" s="27">
        <f>IFERROR(H32/W32,"N.A.")</f>
        <v>4228.333333333333</v>
      </c>
      <c r="AM32" s="28"/>
      <c r="AN32" s="27" t="str">
        <f>IFERROR(J32/Y32,"N.A.")</f>
        <v>N.A.</v>
      </c>
      <c r="AO32" s="28"/>
      <c r="AP32" s="27">
        <f>IFERROR(L32/AA32,"N.A.")</f>
        <v>5401.041666666667</v>
      </c>
      <c r="AQ32" s="28"/>
      <c r="AR32" s="16">
        <f>IFERROR(N32/AC32, "N.A.")</f>
        <v>5401.041666666667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235200</v>
      </c>
      <c r="C39" s="2"/>
      <c r="D39" s="2"/>
      <c r="E39" s="2"/>
      <c r="F39" s="2"/>
      <c r="G39" s="2"/>
      <c r="H39" s="2">
        <v>623672</v>
      </c>
      <c r="I39" s="2"/>
      <c r="J39" s="2"/>
      <c r="K39" s="2"/>
      <c r="L39" s="1">
        <f>B39+D39+F39+H39+J39</f>
        <v>858872</v>
      </c>
      <c r="M39" s="13">
        <f>C39+E39+G39+I39+K39</f>
        <v>0</v>
      </c>
      <c r="N39" s="14">
        <f>L39+M39</f>
        <v>858872</v>
      </c>
      <c r="P39" s="3" t="s">
        <v>12</v>
      </c>
      <c r="Q39" s="2">
        <v>98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196</v>
      </c>
      <c r="X39" s="2">
        <v>0</v>
      </c>
      <c r="Y39" s="2">
        <v>0</v>
      </c>
      <c r="Z39" s="2">
        <v>0</v>
      </c>
      <c r="AA39" s="1">
        <f>Q39+S39+U39+W39+Y39</f>
        <v>294</v>
      </c>
      <c r="AB39" s="13">
        <f>R39+T39+V39+X39+Z39</f>
        <v>0</v>
      </c>
      <c r="AC39" s="14">
        <f>AA39+AB39</f>
        <v>294</v>
      </c>
      <c r="AE39" s="3" t="s">
        <v>12</v>
      </c>
      <c r="AF39" s="2">
        <f>IFERROR(B39/Q39, "N.A.")</f>
        <v>2400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3182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2921.3333333333335</v>
      </c>
      <c r="AQ39" s="13" t="str">
        <f t="shared" si="30"/>
        <v>N.A.</v>
      </c>
      <c r="AR39" s="14">
        <f t="shared" si="30"/>
        <v>2921.3333333333335</v>
      </c>
    </row>
    <row r="40" spans="1:44" ht="15" customHeight="1" thickBot="1" x14ac:dyDescent="0.3">
      <c r="A40" s="3" t="s">
        <v>13</v>
      </c>
      <c r="B40" s="2">
        <v>1470000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1470000</v>
      </c>
      <c r="M40" s="13">
        <f t="shared" si="31"/>
        <v>0</v>
      </c>
      <c r="N40" s="14">
        <f t="shared" ref="N40:N42" si="32">L40+M40</f>
        <v>1470000</v>
      </c>
      <c r="P40" s="3" t="s">
        <v>13</v>
      </c>
      <c r="Q40" s="2">
        <v>490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490</v>
      </c>
      <c r="AB40" s="13">
        <f t="shared" si="33"/>
        <v>0</v>
      </c>
      <c r="AC40" s="14">
        <f t="shared" ref="AC40:AC42" si="34">AA40+AB40</f>
        <v>490</v>
      </c>
      <c r="AE40" s="3" t="s">
        <v>13</v>
      </c>
      <c r="AF40" s="2">
        <f t="shared" ref="AF40:AF43" si="35">IFERROR(B40/Q40, "N.A.")</f>
        <v>3000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3000</v>
      </c>
      <c r="AQ40" s="13" t="str">
        <f t="shared" si="30"/>
        <v>N.A.</v>
      </c>
      <c r="AR40" s="14">
        <f t="shared" si="30"/>
        <v>3000</v>
      </c>
    </row>
    <row r="41" spans="1:44" ht="15" customHeight="1" thickBot="1" x14ac:dyDescent="0.3">
      <c r="A41" s="3" t="s">
        <v>14</v>
      </c>
      <c r="B41" s="2">
        <v>252840</v>
      </c>
      <c r="C41" s="2">
        <v>3175200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252840</v>
      </c>
      <c r="M41" s="13">
        <f t="shared" si="31"/>
        <v>3175200</v>
      </c>
      <c r="N41" s="14">
        <f t="shared" si="32"/>
        <v>3428040</v>
      </c>
      <c r="P41" s="3" t="s">
        <v>14</v>
      </c>
      <c r="Q41" s="2">
        <v>98</v>
      </c>
      <c r="R41" s="2">
        <v>686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98</v>
      </c>
      <c r="AB41" s="13">
        <f t="shared" si="33"/>
        <v>686</v>
      </c>
      <c r="AC41" s="14">
        <f t="shared" si="34"/>
        <v>784</v>
      </c>
      <c r="AE41" s="3" t="s">
        <v>14</v>
      </c>
      <c r="AF41" s="2">
        <f t="shared" si="35"/>
        <v>2580</v>
      </c>
      <c r="AG41" s="2">
        <f t="shared" si="30"/>
        <v>4628.5714285714284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2580</v>
      </c>
      <c r="AQ41" s="13">
        <f t="shared" si="30"/>
        <v>4628.5714285714284</v>
      </c>
      <c r="AR41" s="14">
        <f t="shared" si="30"/>
        <v>4372.5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1958040</v>
      </c>
      <c r="C43" s="2">
        <v>3175200</v>
      </c>
      <c r="D43" s="2"/>
      <c r="E43" s="2"/>
      <c r="F43" s="2"/>
      <c r="G43" s="2"/>
      <c r="H43" s="2">
        <v>623672</v>
      </c>
      <c r="I43" s="2"/>
      <c r="J43" s="2"/>
      <c r="K43" s="2"/>
      <c r="L43" s="1">
        <f t="shared" ref="L43" si="36">B43+D43+F43+H43+J43</f>
        <v>2581712</v>
      </c>
      <c r="M43" s="13">
        <f t="shared" ref="M43" si="37">C43+E43+G43+I43+K43</f>
        <v>3175200</v>
      </c>
      <c r="N43" s="17">
        <f t="shared" ref="N43" si="38">L43+M43</f>
        <v>5756912</v>
      </c>
      <c r="P43" s="4" t="s">
        <v>16</v>
      </c>
      <c r="Q43" s="2">
        <v>686</v>
      </c>
      <c r="R43" s="2">
        <v>686</v>
      </c>
      <c r="S43" s="2">
        <v>0</v>
      </c>
      <c r="T43" s="2">
        <v>0</v>
      </c>
      <c r="U43" s="2">
        <v>0</v>
      </c>
      <c r="V43" s="2">
        <v>0</v>
      </c>
      <c r="W43" s="2">
        <v>196</v>
      </c>
      <c r="X43" s="2">
        <v>0</v>
      </c>
      <c r="Y43" s="2">
        <v>0</v>
      </c>
      <c r="Z43" s="2">
        <v>0</v>
      </c>
      <c r="AA43" s="1">
        <f t="shared" ref="AA43" si="39">Q43+S43+U43+W43+Y43</f>
        <v>882</v>
      </c>
      <c r="AB43" s="13">
        <f t="shared" ref="AB43" si="40">R43+T43+V43+X43+Z43</f>
        <v>686</v>
      </c>
      <c r="AC43" s="17">
        <f t="shared" ref="AC43" si="41">AA43+AB43</f>
        <v>1568</v>
      </c>
      <c r="AE43" s="4" t="s">
        <v>16</v>
      </c>
      <c r="AF43" s="2">
        <f t="shared" si="35"/>
        <v>2854.2857142857142</v>
      </c>
      <c r="AG43" s="2">
        <f t="shared" si="30"/>
        <v>4628.5714285714284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3182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2927.1111111111113</v>
      </c>
      <c r="AQ43" s="13">
        <f t="shared" ref="AQ43" si="43">IFERROR(M43/AB43, "N.A.")</f>
        <v>4628.5714285714284</v>
      </c>
      <c r="AR43" s="14">
        <f t="shared" ref="AR43" si="44">IFERROR(N43/AC43, "N.A.")</f>
        <v>3671.5</v>
      </c>
    </row>
    <row r="44" spans="1:44" ht="15" customHeight="1" thickBot="1" x14ac:dyDescent="0.3">
      <c r="A44" s="5" t="s">
        <v>0</v>
      </c>
      <c r="B44" s="24">
        <f>B43+C43</f>
        <v>5133240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623672</v>
      </c>
      <c r="I44" s="26"/>
      <c r="J44" s="24">
        <f>J43+K43</f>
        <v>0</v>
      </c>
      <c r="K44" s="26"/>
      <c r="L44" s="24">
        <f>L43+M43</f>
        <v>5756912</v>
      </c>
      <c r="M44" s="25"/>
      <c r="N44" s="18">
        <f>B44+D44+F44+H44+J44</f>
        <v>5756912</v>
      </c>
      <c r="P44" s="5" t="s">
        <v>0</v>
      </c>
      <c r="Q44" s="24">
        <f>Q43+R43</f>
        <v>1372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196</v>
      </c>
      <c r="X44" s="26"/>
      <c r="Y44" s="24">
        <f>Y43+Z43</f>
        <v>0</v>
      </c>
      <c r="Z44" s="26"/>
      <c r="AA44" s="24">
        <f>AA43+AB43</f>
        <v>1568</v>
      </c>
      <c r="AB44" s="25"/>
      <c r="AC44" s="18">
        <f>Q44+S44+U44+W44+Y44</f>
        <v>1568</v>
      </c>
      <c r="AE44" s="5" t="s">
        <v>0</v>
      </c>
      <c r="AF44" s="27">
        <f>IFERROR(B44/Q44,"N.A.")</f>
        <v>3741.4285714285716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3182</v>
      </c>
      <c r="AM44" s="28"/>
      <c r="AN44" s="27" t="str">
        <f>IFERROR(J44/Y44,"N.A.")</f>
        <v>N.A.</v>
      </c>
      <c r="AO44" s="28"/>
      <c r="AP44" s="27">
        <f>IFERROR(L44/AA44,"N.A.")</f>
        <v>3671.5</v>
      </c>
      <c r="AQ44" s="28"/>
      <c r="AR44" s="16">
        <f>IFERROR(N44/AC44, "N.A.")</f>
        <v>3671.5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2015 T1</dc:title>
  <dc:subject>Matriz Hussmanns Quintana Roo, 2015-T1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2025-12-16T14:38:25Z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